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drawings/drawing3.xml" ContentType="application/vnd.openxmlformats-officedocument.drawingml.chartshapes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20" yWindow="120" windowWidth="17400" windowHeight="12495" tabRatio="743"/>
  </bookViews>
  <sheets>
    <sheet name="투개표결과" sheetId="3" r:id="rId1"/>
    <sheet name="(별지1)시간대별투표진행상황" sheetId="5" r:id="rId2"/>
    <sheet name="(별지2)후보자별득표상황" sheetId="1" r:id="rId3"/>
  </sheets>
  <externalReferences>
    <externalReference r:id="rId4"/>
  </externalReferences>
  <definedNames>
    <definedName name="_xlnm.Print_Area" localSheetId="1">'(별지1)시간대별투표진행상황'!$A$1:$R$44</definedName>
    <definedName name="_xlnm.Print_Area" localSheetId="2">'(별지2)후보자별득표상황'!$A$1:$K$165</definedName>
    <definedName name="_xlnm.Print_Area" localSheetId="0">투개표결과!$A$1:$J$131</definedName>
    <definedName name="_xlnm.Print_Titles" localSheetId="2">'(별지2)후보자별득표상황'!$B:$K,'(별지2)후보자별득표상황'!$4:$5</definedName>
    <definedName name="_xlnm.Print_Titles" localSheetId="0">투개표결과!$89:$89</definedName>
  </definedNames>
  <calcPr calcId="114210" fullCalcOnLoad="1"/>
</workbook>
</file>

<file path=xl/calcChain.xml><?xml version="1.0" encoding="utf-8"?>
<calcChain xmlns="http://schemas.openxmlformats.org/spreadsheetml/2006/main">
  <c r="I52" i="1"/>
  <c r="F6" i="3"/>
  <c r="I25"/>
  <c r="I152" i="1"/>
  <c r="C78" i="3"/>
  <c r="C77"/>
  <c r="C76"/>
  <c r="C75"/>
  <c r="C74"/>
  <c r="D78"/>
  <c r="D77"/>
  <c r="D75"/>
  <c r="D76"/>
  <c r="D74"/>
  <c r="E74"/>
  <c r="E78"/>
  <c r="E77"/>
  <c r="E76"/>
  <c r="E75"/>
  <c r="G27"/>
  <c r="G28"/>
  <c r="G29"/>
  <c r="G30"/>
  <c r="G31"/>
  <c r="G32"/>
  <c r="G33"/>
  <c r="G34"/>
  <c r="G35"/>
  <c r="G36"/>
  <c r="G37"/>
  <c r="G38"/>
  <c r="G39"/>
  <c r="G40"/>
  <c r="G41"/>
  <c r="G42"/>
  <c r="G43"/>
  <c r="G44"/>
  <c r="G45"/>
  <c r="G46"/>
  <c r="G48"/>
  <c r="G49"/>
  <c r="G50"/>
  <c r="G51"/>
  <c r="G52"/>
  <c r="G53"/>
  <c r="G54"/>
  <c r="G55"/>
  <c r="G56"/>
  <c r="G57"/>
  <c r="G58"/>
  <c r="G59"/>
  <c r="G60"/>
  <c r="G61"/>
  <c r="G62"/>
  <c r="G63"/>
  <c r="G64"/>
  <c r="G65"/>
  <c r="G66"/>
  <c r="G67"/>
  <c r="G68"/>
  <c r="G26"/>
  <c r="I8" i="1"/>
  <c r="J6"/>
  <c r="J7"/>
  <c r="D6"/>
  <c r="F7" i="3"/>
  <c r="D162" i="1"/>
  <c r="E163"/>
  <c r="D154"/>
  <c r="E155"/>
  <c r="D146"/>
  <c r="K146"/>
  <c r="D138"/>
  <c r="K138"/>
  <c r="D134"/>
  <c r="E135"/>
  <c r="D130"/>
  <c r="K130"/>
  <c r="D122"/>
  <c r="K122"/>
  <c r="D114"/>
  <c r="K114"/>
  <c r="D102"/>
  <c r="E103"/>
  <c r="D98"/>
  <c r="K98"/>
  <c r="D90"/>
  <c r="E91"/>
  <c r="D82"/>
  <c r="K82"/>
  <c r="D70"/>
  <c r="K70"/>
  <c r="D62"/>
  <c r="K62"/>
  <c r="D58"/>
  <c r="E59"/>
  <c r="D54"/>
  <c r="K54"/>
  <c r="D46"/>
  <c r="K46"/>
  <c r="D38"/>
  <c r="E39"/>
  <c r="D30"/>
  <c r="K30"/>
  <c r="D26"/>
  <c r="K26"/>
  <c r="D18"/>
  <c r="K18"/>
  <c r="D10"/>
  <c r="K10"/>
  <c r="I112"/>
  <c r="H109"/>
  <c r="I80"/>
  <c r="F81"/>
  <c r="I68"/>
  <c r="H69"/>
  <c r="I56"/>
  <c r="J54"/>
  <c r="J55"/>
  <c r="I24"/>
  <c r="J18"/>
  <c r="I16"/>
  <c r="J10"/>
  <c r="J11"/>
  <c r="I164"/>
  <c r="J162"/>
  <c r="J163"/>
  <c r="I160"/>
  <c r="H157"/>
  <c r="I144"/>
  <c r="F141"/>
  <c r="I136"/>
  <c r="H137"/>
  <c r="I132"/>
  <c r="J130"/>
  <c r="J131"/>
  <c r="I128"/>
  <c r="G125"/>
  <c r="I28"/>
  <c r="F29"/>
  <c r="F12" i="3"/>
  <c r="F11"/>
  <c r="F10"/>
  <c r="F9"/>
  <c r="I120" i="1"/>
  <c r="I100"/>
  <c r="I88"/>
  <c r="H85"/>
  <c r="I60"/>
  <c r="J58"/>
  <c r="J59"/>
  <c r="I44"/>
  <c r="I41"/>
  <c r="I36"/>
  <c r="I33"/>
  <c r="F8" i="3"/>
  <c r="F14"/>
  <c r="F15"/>
  <c r="F16"/>
  <c r="F17"/>
  <c r="F18"/>
  <c r="F19"/>
  <c r="F20"/>
  <c r="D6"/>
  <c r="E6"/>
  <c r="K6" i="1"/>
  <c r="E7"/>
  <c r="I26" i="3"/>
  <c r="K154" i="1"/>
  <c r="K38"/>
  <c r="K134"/>
  <c r="K102"/>
  <c r="K162"/>
  <c r="K90"/>
  <c r="F137"/>
  <c r="J138"/>
  <c r="J139"/>
  <c r="G137"/>
  <c r="I52" i="3"/>
  <c r="I31"/>
  <c r="I50"/>
  <c r="I54"/>
  <c r="I58"/>
  <c r="I60"/>
  <c r="I62"/>
  <c r="I66"/>
  <c r="I59"/>
  <c r="I34"/>
  <c r="I38"/>
  <c r="I40"/>
  <c r="I44"/>
  <c r="I49"/>
  <c r="I51"/>
  <c r="I53"/>
  <c r="I57"/>
  <c r="I61"/>
  <c r="I63"/>
  <c r="I67"/>
  <c r="E139" i="1"/>
  <c r="I45" i="3"/>
  <c r="E147" i="1"/>
  <c r="I46" i="3"/>
  <c r="I55"/>
  <c r="I65"/>
  <c r="I68"/>
  <c r="I21" i="1"/>
  <c r="G21"/>
  <c r="F21"/>
  <c r="H21"/>
  <c r="J154"/>
  <c r="J155"/>
  <c r="G141"/>
  <c r="I141"/>
  <c r="H141"/>
  <c r="J62"/>
  <c r="J63"/>
  <c r="G73"/>
  <c r="G77"/>
  <c r="F9"/>
  <c r="H9"/>
  <c r="G9"/>
  <c r="I56" i="3"/>
  <c r="I64"/>
  <c r="E115" i="1"/>
  <c r="I41" i="3"/>
  <c r="E27" i="1"/>
  <c r="I29" i="3"/>
  <c r="E63" i="1"/>
  <c r="I35" i="3"/>
  <c r="E19" i="1"/>
  <c r="I28" i="3"/>
  <c r="E31" i="1"/>
  <c r="I30" i="3"/>
  <c r="E47" i="1"/>
  <c r="I32" i="3"/>
  <c r="E71" i="1"/>
  <c r="I36" i="3"/>
  <c r="F13" i="1"/>
  <c r="F17"/>
  <c r="I65"/>
  <c r="H13"/>
  <c r="I13"/>
  <c r="G13"/>
  <c r="F57"/>
  <c r="G57"/>
  <c r="F49"/>
  <c r="H49"/>
  <c r="I49"/>
  <c r="G65"/>
  <c r="G69"/>
  <c r="I73"/>
  <c r="I77"/>
  <c r="J70"/>
  <c r="J71"/>
  <c r="I85"/>
  <c r="G85"/>
  <c r="F125"/>
  <c r="H125"/>
  <c r="J122"/>
  <c r="G133"/>
  <c r="I157"/>
  <c r="G157"/>
  <c r="H57"/>
  <c r="G49"/>
  <c r="F85"/>
  <c r="I125"/>
  <c r="H133"/>
  <c r="F157"/>
  <c r="K58"/>
  <c r="E11"/>
  <c r="I27" i="3"/>
  <c r="F73" i="1"/>
  <c r="H73"/>
  <c r="F77"/>
  <c r="H77"/>
  <c r="F65"/>
  <c r="H65"/>
  <c r="F69"/>
  <c r="F133"/>
  <c r="H165"/>
  <c r="F165"/>
  <c r="G165"/>
  <c r="J134"/>
  <c r="J135"/>
  <c r="E131"/>
  <c r="I43" i="3"/>
  <c r="I109" i="1"/>
  <c r="G109"/>
  <c r="F109"/>
  <c r="I96"/>
  <c r="J26"/>
  <c r="J27"/>
  <c r="G29"/>
  <c r="E99"/>
  <c r="I39" i="3"/>
  <c r="E55" i="1"/>
  <c r="I33" i="3"/>
  <c r="E83" i="1"/>
  <c r="J102"/>
  <c r="J103"/>
  <c r="E123"/>
  <c r="I42" i="3"/>
  <c r="J46" i="1"/>
  <c r="J47"/>
  <c r="J19"/>
  <c r="J114"/>
  <c r="J115"/>
  <c r="I117"/>
  <c r="G117"/>
  <c r="F117"/>
  <c r="H117"/>
  <c r="J38"/>
  <c r="J39"/>
  <c r="F41"/>
  <c r="G41"/>
  <c r="H41"/>
  <c r="J30"/>
  <c r="J31"/>
  <c r="F33"/>
  <c r="G33"/>
  <c r="H33"/>
  <c r="I105"/>
  <c r="G105"/>
  <c r="F105"/>
  <c r="H105"/>
  <c r="J123"/>
  <c r="F61"/>
  <c r="G61"/>
  <c r="F101"/>
  <c r="G101"/>
  <c r="J98"/>
  <c r="J99"/>
  <c r="J82"/>
  <c r="J83"/>
  <c r="J90"/>
  <c r="J91"/>
  <c r="H93"/>
  <c r="F93"/>
  <c r="G93"/>
  <c r="I93"/>
  <c r="I37" i="3"/>
  <c r="I48"/>
  <c r="F153" i="1"/>
  <c r="H149"/>
  <c r="G149"/>
  <c r="I149"/>
  <c r="F149"/>
  <c r="J146"/>
  <c r="J147"/>
</calcChain>
</file>

<file path=xl/sharedStrings.xml><?xml version="1.0" encoding="utf-8"?>
<sst xmlns="http://schemas.openxmlformats.org/spreadsheetml/2006/main" count="653" uniqueCount="408">
  <si>
    <t>등    록
후보자수</t>
    <phoneticPr fontId="2" type="noConversion"/>
  </si>
  <si>
    <t>사퇴·사망
·등록무효</t>
    <phoneticPr fontId="2" type="noConversion"/>
  </si>
  <si>
    <t>최    종
후보자수</t>
    <phoneticPr fontId="2" type="noConversion"/>
  </si>
  <si>
    <t>경쟁률</t>
    <phoneticPr fontId="2" type="noConversion"/>
  </si>
  <si>
    <t>계</t>
    <phoneticPr fontId="2" type="noConversion"/>
  </si>
  <si>
    <t>선거인수</t>
    <phoneticPr fontId="2" type="noConversion"/>
  </si>
  <si>
    <t>투표자수</t>
    <phoneticPr fontId="2" type="noConversion"/>
  </si>
  <si>
    <t>선거구명</t>
    <phoneticPr fontId="2" type="noConversion"/>
  </si>
  <si>
    <t>선거인수</t>
    <phoneticPr fontId="2" type="noConversion"/>
  </si>
  <si>
    <t>투표자수</t>
    <phoneticPr fontId="2" type="noConversion"/>
  </si>
  <si>
    <t>투표율
(%)</t>
    <phoneticPr fontId="2" type="noConversion"/>
  </si>
  <si>
    <t>선거구분</t>
    <phoneticPr fontId="2" type="noConversion"/>
  </si>
  <si>
    <t>비고</t>
    <phoneticPr fontId="2" type="noConversion"/>
  </si>
  <si>
    <t>최고</t>
    <phoneticPr fontId="2" type="noConversion"/>
  </si>
  <si>
    <t>최저</t>
    <phoneticPr fontId="2" type="noConversion"/>
  </si>
  <si>
    <t>성    명</t>
    <phoneticPr fontId="2" type="noConversion"/>
  </si>
  <si>
    <t>득표수</t>
    <phoneticPr fontId="2" type="noConversion"/>
  </si>
  <si>
    <t>비 고</t>
    <phoneticPr fontId="2" type="noConversion"/>
  </si>
  <si>
    <t>[별지 2]</t>
    <phoneticPr fontId="2" type="noConversion"/>
  </si>
  <si>
    <t xml:space="preserve">  ※ 최근 실시 재·보선 투표율 현황</t>
    <phoneticPr fontId="2" type="noConversion"/>
  </si>
  <si>
    <r>
      <t>득표율</t>
    </r>
    <r>
      <rPr>
        <sz val="11"/>
        <rFont val="굴림"/>
        <family val="3"/>
        <charset val="129"/>
      </rPr>
      <t>(%)</t>
    </r>
    <phoneticPr fontId="2" type="noConversion"/>
  </si>
  <si>
    <t>선거구분</t>
    <phoneticPr fontId="2" type="noConversion"/>
  </si>
  <si>
    <t>시도명</t>
    <phoneticPr fontId="2" type="noConversion"/>
  </si>
  <si>
    <t>비고</t>
    <phoneticPr fontId="2" type="noConversion"/>
  </si>
  <si>
    <t>소  속
정당명</t>
    <phoneticPr fontId="2" type="noConversion"/>
  </si>
  <si>
    <t>전북</t>
    <phoneticPr fontId="2" type="noConversion"/>
  </si>
  <si>
    <t>경북</t>
    <phoneticPr fontId="2" type="noConversion"/>
  </si>
  <si>
    <t>비고</t>
    <phoneticPr fontId="2" type="noConversion"/>
  </si>
  <si>
    <t>서울</t>
    <phoneticPr fontId="2" type="noConversion"/>
  </si>
  <si>
    <t>충북</t>
    <phoneticPr fontId="2" type="noConversion"/>
  </si>
  <si>
    <t xml:space="preserve">  다. 시간대별 투표진행상황 : 별지1 참조</t>
    <phoneticPr fontId="2" type="noConversion"/>
  </si>
  <si>
    <t xml:space="preserve">  나. 선거별 투표율</t>
    <phoneticPr fontId="2" type="noConversion"/>
  </si>
  <si>
    <t xml:space="preserve">  가. 선거구별 투표결과</t>
    <phoneticPr fontId="2" type="noConversion"/>
  </si>
  <si>
    <t>후보자별 득표상황</t>
    <phoneticPr fontId="2" type="noConversion"/>
  </si>
  <si>
    <t>투표수</t>
    <phoneticPr fontId="2" type="noConversion"/>
  </si>
  <si>
    <t>후보자별 득표수(득표율)</t>
    <phoneticPr fontId="2" type="noConversion"/>
  </si>
  <si>
    <t>기권자수</t>
    <phoneticPr fontId="2" type="noConversion"/>
  </si>
  <si>
    <t>(투표율)</t>
    <phoneticPr fontId="2" type="noConversion"/>
  </si>
  <si>
    <t>무   효</t>
    <phoneticPr fontId="2" type="noConversion"/>
  </si>
  <si>
    <t>한나라당</t>
    <phoneticPr fontId="2" type="noConversion"/>
  </si>
  <si>
    <t>민주당</t>
    <phoneticPr fontId="2" type="noConversion"/>
  </si>
  <si>
    <t>자유선진당</t>
    <phoneticPr fontId="2" type="noConversion"/>
  </si>
  <si>
    <t>평균</t>
    <phoneticPr fontId="2" type="noConversion"/>
  </si>
  <si>
    <t>투표율(%)</t>
    <phoneticPr fontId="2" type="noConversion"/>
  </si>
  <si>
    <t>민주노동당</t>
    <phoneticPr fontId="2" type="noConversion"/>
  </si>
  <si>
    <t xml:space="preserve">  ※ 동시선거실시지역 선거인수 및 투표자수는 총합계에서 제외 </t>
    <phoneticPr fontId="2" type="noConversion"/>
  </si>
  <si>
    <t>동구</t>
    <phoneticPr fontId="2" type="noConversion"/>
  </si>
  <si>
    <t>충남</t>
    <phoneticPr fontId="2" type="noConversion"/>
  </si>
  <si>
    <t>1. 후보자등록상황</t>
    <phoneticPr fontId="2" type="noConversion"/>
  </si>
  <si>
    <t>2. 투표상황</t>
    <phoneticPr fontId="2" type="noConversion"/>
  </si>
  <si>
    <r>
      <t>3. 개표상황</t>
    </r>
    <r>
      <rPr>
        <sz val="14"/>
        <rFont val="HY견고딕"/>
        <family val="1"/>
        <charset val="129"/>
      </rPr>
      <t xml:space="preserve"> : 별지2(후보자별 득표상황) 참조</t>
    </r>
    <phoneticPr fontId="2" type="noConversion"/>
  </si>
  <si>
    <t>4. 당선인</t>
    <phoneticPr fontId="2" type="noConversion"/>
  </si>
  <si>
    <t>무소속</t>
    <phoneticPr fontId="2" type="noConversion"/>
  </si>
  <si>
    <t>계</t>
    <phoneticPr fontId="2" type="noConversion"/>
  </si>
  <si>
    <t>무소속</t>
    <phoneticPr fontId="2" type="noConversion"/>
  </si>
  <si>
    <t>계</t>
    <phoneticPr fontId="2" type="noConversion"/>
  </si>
  <si>
    <t>국민참여당</t>
    <phoneticPr fontId="2" type="noConversion"/>
  </si>
  <si>
    <t>광  역
단체장</t>
    <phoneticPr fontId="2" type="noConversion"/>
  </si>
  <si>
    <t>강원도</t>
    <phoneticPr fontId="2" type="noConversion"/>
  </si>
  <si>
    <t>기  초
단체장</t>
    <phoneticPr fontId="2" type="noConversion"/>
  </si>
  <si>
    <t>서울</t>
    <phoneticPr fontId="2" type="noConversion"/>
  </si>
  <si>
    <t>민주당</t>
    <phoneticPr fontId="2" type="noConversion"/>
  </si>
  <si>
    <t>경남</t>
    <phoneticPr fontId="2" type="noConversion"/>
  </si>
  <si>
    <t>대구</t>
    <phoneticPr fontId="2" type="noConversion"/>
  </si>
  <si>
    <t>선거</t>
    <phoneticPr fontId="2" type="noConversion"/>
  </si>
  <si>
    <t>구분</t>
    <phoneticPr fontId="2" type="noConversion"/>
  </si>
  <si>
    <t xml:space="preserve">      - '10 하반기 : 30.9%</t>
    <phoneticPr fontId="2" type="noConversion"/>
  </si>
  <si>
    <t xml:space="preserve">     - '10 상반기(국회의원 8) : 34.1%</t>
    <phoneticPr fontId="2" type="noConversion"/>
  </si>
  <si>
    <t>시간대별 투표진행상황</t>
    <phoneticPr fontId="2" type="noConversion"/>
  </si>
  <si>
    <t>(단위 : %)</t>
    <phoneticPr fontId="2" type="noConversion"/>
  </si>
  <si>
    <t>[별지 1]</t>
    <phoneticPr fontId="2" type="noConversion"/>
  </si>
  <si>
    <t>2011년 하반기 재·보궐선거 투·개표 결과</t>
    <phoneticPr fontId="2" type="noConversion"/>
  </si>
  <si>
    <t>서울특별시</t>
    <phoneticPr fontId="2" type="noConversion"/>
  </si>
  <si>
    <t>양천구</t>
    <phoneticPr fontId="2" type="noConversion"/>
  </si>
  <si>
    <t>대구</t>
    <phoneticPr fontId="2" type="noConversion"/>
  </si>
  <si>
    <t>인제군</t>
    <phoneticPr fontId="2" type="noConversion"/>
  </si>
  <si>
    <t>충주시</t>
    <phoneticPr fontId="2" type="noConversion"/>
  </si>
  <si>
    <t>서산시</t>
    <phoneticPr fontId="2" type="noConversion"/>
  </si>
  <si>
    <t>남원시</t>
    <phoneticPr fontId="2" type="noConversion"/>
  </si>
  <si>
    <t>순창군</t>
    <phoneticPr fontId="2" type="noConversion"/>
  </si>
  <si>
    <t>울릉군</t>
    <phoneticPr fontId="2" type="noConversion"/>
  </si>
  <si>
    <t>칠곡군</t>
    <phoneticPr fontId="2" type="noConversion"/>
  </si>
  <si>
    <t>함양군</t>
    <phoneticPr fontId="2" type="noConversion"/>
  </si>
  <si>
    <t>부산</t>
    <phoneticPr fontId="2" type="noConversion"/>
  </si>
  <si>
    <t xml:space="preserve">서구 </t>
    <phoneticPr fontId="2" type="noConversion"/>
  </si>
  <si>
    <t>인제군</t>
    <phoneticPr fontId="2" type="noConversion"/>
  </si>
  <si>
    <t>충주시</t>
    <phoneticPr fontId="2" type="noConversion"/>
  </si>
  <si>
    <t>서산시</t>
    <phoneticPr fontId="2" type="noConversion"/>
  </si>
  <si>
    <t>순창군</t>
    <phoneticPr fontId="2" type="noConversion"/>
  </si>
  <si>
    <t>울릉군</t>
    <phoneticPr fontId="2" type="noConversion"/>
  </si>
  <si>
    <t>칠곡군</t>
    <phoneticPr fontId="2" type="noConversion"/>
  </si>
  <si>
    <t>동대문구제2</t>
    <phoneticPr fontId="2" type="noConversion"/>
  </si>
  <si>
    <t>노원구제6</t>
    <phoneticPr fontId="2" type="noConversion"/>
  </si>
  <si>
    <t>수성구제3</t>
    <phoneticPr fontId="2" type="noConversion"/>
  </si>
  <si>
    <t>남구제1</t>
    <phoneticPr fontId="2" type="noConversion"/>
  </si>
  <si>
    <t>서산시제2</t>
    <phoneticPr fontId="2" type="noConversion"/>
  </si>
  <si>
    <t>익산시제4</t>
    <phoneticPr fontId="2" type="noConversion"/>
  </si>
  <si>
    <t>장성군제2</t>
    <phoneticPr fontId="2" type="noConversion"/>
  </si>
  <si>
    <t>함평군제1</t>
    <phoneticPr fontId="2" type="noConversion"/>
  </si>
  <si>
    <t>나경원</t>
    <phoneticPr fontId="2" type="noConversion"/>
  </si>
  <si>
    <t>배일도</t>
    <phoneticPr fontId="2" type="noConversion"/>
  </si>
  <si>
    <t>박원순</t>
    <phoneticPr fontId="2" type="noConversion"/>
  </si>
  <si>
    <t>추재엽</t>
    <phoneticPr fontId="2" type="noConversion"/>
  </si>
  <si>
    <t>김수영</t>
    <phoneticPr fontId="2" type="noConversion"/>
  </si>
  <si>
    <t>진보신당</t>
    <phoneticPr fontId="2" type="noConversion"/>
  </si>
  <si>
    <t>민동원</t>
    <phoneticPr fontId="2" type="noConversion"/>
  </si>
  <si>
    <t>정별진</t>
    <phoneticPr fontId="2" type="noConversion"/>
  </si>
  <si>
    <t>무소속</t>
    <phoneticPr fontId="2" type="noConversion"/>
  </si>
  <si>
    <t>김승제</t>
    <phoneticPr fontId="2" type="noConversion"/>
  </si>
  <si>
    <t>정영석</t>
    <phoneticPr fontId="2" type="noConversion"/>
  </si>
  <si>
    <t>이해성</t>
    <phoneticPr fontId="2" type="noConversion"/>
  </si>
  <si>
    <t>이정복</t>
    <phoneticPr fontId="2" type="noConversion"/>
  </si>
  <si>
    <t>오경희</t>
    <phoneticPr fontId="2" type="noConversion"/>
  </si>
  <si>
    <t>강성호</t>
    <phoneticPr fontId="2" type="noConversion"/>
  </si>
  <si>
    <t>친박연합</t>
    <phoneticPr fontId="2" type="noConversion"/>
  </si>
  <si>
    <t>신점식</t>
    <phoneticPr fontId="2" type="noConversion"/>
  </si>
  <si>
    <t>이순선</t>
    <phoneticPr fontId="2" type="noConversion"/>
  </si>
  <si>
    <t>최상기</t>
    <phoneticPr fontId="2" type="noConversion"/>
  </si>
  <si>
    <t>박승흡</t>
    <phoneticPr fontId="2" type="noConversion"/>
  </si>
  <si>
    <t>김좌훈</t>
    <phoneticPr fontId="2" type="noConversion"/>
  </si>
  <si>
    <t>이종배</t>
    <phoneticPr fontId="2" type="noConversion"/>
  </si>
  <si>
    <t>박상규</t>
    <phoneticPr fontId="2" type="noConversion"/>
  </si>
  <si>
    <t>미래연합</t>
    <phoneticPr fontId="2" type="noConversion"/>
  </si>
  <si>
    <t>김호복</t>
    <phoneticPr fontId="2" type="noConversion"/>
  </si>
  <si>
    <t>한창희</t>
    <phoneticPr fontId="2" type="noConversion"/>
  </si>
  <si>
    <t>이완섭</t>
    <phoneticPr fontId="2" type="noConversion"/>
  </si>
  <si>
    <t>노상근</t>
    <phoneticPr fontId="2" type="noConversion"/>
  </si>
  <si>
    <t>박상무</t>
    <phoneticPr fontId="2" type="noConversion"/>
  </si>
  <si>
    <t>차성남</t>
    <phoneticPr fontId="2" type="noConversion"/>
  </si>
  <si>
    <t>이환주</t>
    <phoneticPr fontId="2" type="noConversion"/>
  </si>
  <si>
    <t>최중근</t>
    <phoneticPr fontId="2" type="noConversion"/>
  </si>
  <si>
    <t>김영권</t>
    <phoneticPr fontId="2" type="noConversion"/>
  </si>
  <si>
    <t>황숙주</t>
    <phoneticPr fontId="2" type="noConversion"/>
  </si>
  <si>
    <t>이홍기</t>
    <phoneticPr fontId="2" type="noConversion"/>
  </si>
  <si>
    <t>박홍배</t>
    <phoneticPr fontId="2" type="noConversion"/>
  </si>
  <si>
    <t>남진복</t>
    <phoneticPr fontId="2" type="noConversion"/>
  </si>
  <si>
    <t>배상용</t>
    <phoneticPr fontId="2" type="noConversion"/>
  </si>
  <si>
    <t>오창근</t>
    <phoneticPr fontId="2" type="noConversion"/>
  </si>
  <si>
    <t>최수일</t>
    <phoneticPr fontId="2" type="noConversion"/>
  </si>
  <si>
    <t>장익권</t>
    <phoneticPr fontId="2" type="noConversion"/>
  </si>
  <si>
    <t>김현욱</t>
    <phoneticPr fontId="2" type="noConversion"/>
  </si>
  <si>
    <t>백선기</t>
    <phoneticPr fontId="2" type="noConversion"/>
  </si>
  <si>
    <t>무소속</t>
    <phoneticPr fontId="2" type="noConversion"/>
  </si>
  <si>
    <t>곽달영</t>
    <phoneticPr fontId="2" type="noConversion"/>
  </si>
  <si>
    <t>김시환</t>
    <phoneticPr fontId="2" type="noConversion"/>
  </si>
  <si>
    <t>송필원</t>
    <phoneticPr fontId="2" type="noConversion"/>
  </si>
  <si>
    <t>박창기</t>
    <phoneticPr fontId="2" type="noConversion"/>
  </si>
  <si>
    <t>김종욱</t>
    <phoneticPr fontId="2" type="noConversion"/>
  </si>
  <si>
    <t>강대석</t>
    <phoneticPr fontId="2" type="noConversion"/>
  </si>
  <si>
    <t>조민정</t>
    <phoneticPr fontId="2" type="noConversion"/>
  </si>
  <si>
    <t>배상도</t>
    <phoneticPr fontId="2" type="noConversion"/>
  </si>
  <si>
    <t>최완식</t>
    <phoneticPr fontId="2" type="noConversion"/>
  </si>
  <si>
    <t>윤학송</t>
    <phoneticPr fontId="2" type="noConversion"/>
  </si>
  <si>
    <t>서춘수</t>
    <phoneticPr fontId="2" type="noConversion"/>
  </si>
  <si>
    <t>정현태</t>
    <phoneticPr fontId="2" type="noConversion"/>
  </si>
  <si>
    <t>광 역
의 원</t>
    <phoneticPr fontId="2" type="noConversion"/>
  </si>
  <si>
    <t>강태희</t>
    <phoneticPr fontId="2" type="noConversion"/>
  </si>
  <si>
    <t>김순단</t>
    <phoneticPr fontId="2" type="noConversion"/>
  </si>
  <si>
    <t>민주노동당</t>
    <phoneticPr fontId="2" type="noConversion"/>
  </si>
  <si>
    <t>김재운</t>
    <phoneticPr fontId="2" type="noConversion"/>
  </si>
  <si>
    <t>공재덕</t>
    <phoneticPr fontId="2" type="noConversion"/>
  </si>
  <si>
    <t>이종은</t>
    <phoneticPr fontId="2" type="noConversion"/>
  </si>
  <si>
    <t>유청</t>
    <phoneticPr fontId="2" type="noConversion"/>
  </si>
  <si>
    <t>정종성</t>
    <phoneticPr fontId="2" type="noConversion"/>
  </si>
  <si>
    <t>김창은</t>
    <phoneticPr fontId="2" type="noConversion"/>
  </si>
  <si>
    <t>김영수</t>
    <phoneticPr fontId="2" type="noConversion"/>
  </si>
  <si>
    <t>이성수</t>
    <phoneticPr fontId="2" type="noConversion"/>
  </si>
  <si>
    <t>정용</t>
    <phoneticPr fontId="2" type="noConversion"/>
  </si>
  <si>
    <t>무소속</t>
    <phoneticPr fontId="2" type="noConversion"/>
  </si>
  <si>
    <t>김영주</t>
    <phoneticPr fontId="2" type="noConversion"/>
  </si>
  <si>
    <t>김근식</t>
    <phoneticPr fontId="2" type="noConversion"/>
  </si>
  <si>
    <t>손중서</t>
    <phoneticPr fontId="2" type="noConversion"/>
  </si>
  <si>
    <t>인천</t>
    <phoneticPr fontId="2" type="noConversion"/>
  </si>
  <si>
    <t>남구제1</t>
    <phoneticPr fontId="2" type="noConversion"/>
  </si>
  <si>
    <t>최용덕</t>
    <phoneticPr fontId="2" type="noConversion"/>
  </si>
  <si>
    <t>민경철</t>
    <phoneticPr fontId="2" type="noConversion"/>
  </si>
  <si>
    <t>박용필</t>
    <phoneticPr fontId="2" type="noConversion"/>
  </si>
  <si>
    <t>강호민</t>
    <phoneticPr fontId="2" type="noConversion"/>
  </si>
  <si>
    <t>울산</t>
    <phoneticPr fontId="2" type="noConversion"/>
  </si>
  <si>
    <t>박용걸</t>
    <phoneticPr fontId="2" type="noConversion"/>
  </si>
  <si>
    <t>임상우</t>
    <phoneticPr fontId="2" type="noConversion"/>
  </si>
  <si>
    <t>이동해</t>
    <phoneticPr fontId="2" type="noConversion"/>
  </si>
  <si>
    <t>안성일</t>
    <phoneticPr fontId="2" type="noConversion"/>
  </si>
  <si>
    <t>충남</t>
    <phoneticPr fontId="2" type="noConversion"/>
  </si>
  <si>
    <t>강춘식</t>
    <phoneticPr fontId="2" type="noConversion"/>
  </si>
  <si>
    <t>이도규</t>
    <phoneticPr fontId="2" type="noConversion"/>
  </si>
  <si>
    <t>자유선진당</t>
    <phoneticPr fontId="2" type="noConversion"/>
  </si>
  <si>
    <t>김종필</t>
    <phoneticPr fontId="2" type="noConversion"/>
  </si>
  <si>
    <t>김연근</t>
    <phoneticPr fontId="2" type="noConversion"/>
  </si>
  <si>
    <t>김정열</t>
    <phoneticPr fontId="2" type="noConversion"/>
  </si>
  <si>
    <t>임형택</t>
    <phoneticPr fontId="2" type="noConversion"/>
  </si>
  <si>
    <t>계</t>
    <phoneticPr fontId="2" type="noConversion"/>
  </si>
  <si>
    <t>전남</t>
    <phoneticPr fontId="2" type="noConversion"/>
  </si>
  <si>
    <t>장성군제2</t>
    <phoneticPr fontId="2" type="noConversion"/>
  </si>
  <si>
    <t>민주당</t>
    <phoneticPr fontId="2" type="noConversion"/>
  </si>
  <si>
    <t>이준호</t>
    <phoneticPr fontId="2" type="noConversion"/>
  </si>
  <si>
    <t>민주노동당</t>
    <phoneticPr fontId="2" type="noConversion"/>
  </si>
  <si>
    <t>한승철</t>
    <phoneticPr fontId="2" type="noConversion"/>
  </si>
  <si>
    <t>무소속</t>
    <phoneticPr fontId="2" type="noConversion"/>
  </si>
  <si>
    <t>박광진</t>
    <phoneticPr fontId="2" type="noConversion"/>
  </si>
  <si>
    <t>임강한</t>
    <phoneticPr fontId="2" type="noConversion"/>
  </si>
  <si>
    <t>함평군제1</t>
    <phoneticPr fontId="2" type="noConversion"/>
  </si>
  <si>
    <t>정현수</t>
    <phoneticPr fontId="2" type="noConversion"/>
  </si>
  <si>
    <t>김창훈</t>
    <phoneticPr fontId="2" type="noConversion"/>
  </si>
  <si>
    <t>김천희</t>
    <phoneticPr fontId="2" type="noConversion"/>
  </si>
  <si>
    <t>김천식</t>
    <phoneticPr fontId="2" type="noConversion"/>
  </si>
  <si>
    <t>옥부호</t>
    <phoneticPr fontId="2" type="noConversion"/>
  </si>
  <si>
    <t>계</t>
    <phoneticPr fontId="2" type="noConversion"/>
  </si>
  <si>
    <t>경남</t>
    <phoneticPr fontId="2" type="noConversion"/>
  </si>
  <si>
    <t>함양군</t>
    <phoneticPr fontId="2" type="noConversion"/>
  </si>
  <si>
    <t>한나라당</t>
    <phoneticPr fontId="2" type="noConversion"/>
  </si>
  <si>
    <t>이영재</t>
    <phoneticPr fontId="2" type="noConversion"/>
  </si>
  <si>
    <t>강신원</t>
    <phoneticPr fontId="2" type="noConversion"/>
  </si>
  <si>
    <t>임재원</t>
    <phoneticPr fontId="2" type="noConversion"/>
  </si>
  <si>
    <t>유성학</t>
    <phoneticPr fontId="2" type="noConversion"/>
  </si>
  <si>
    <t>제주</t>
    <phoneticPr fontId="2" type="noConversion"/>
  </si>
  <si>
    <t>서대길</t>
    <phoneticPr fontId="2" type="noConversion"/>
  </si>
  <si>
    <t>송방택</t>
    <phoneticPr fontId="2" type="noConversion"/>
  </si>
  <si>
    <t>김석고</t>
    <phoneticPr fontId="2" type="noConversion"/>
  </si>
  <si>
    <t>미래연합</t>
    <phoneticPr fontId="2" type="noConversion"/>
  </si>
  <si>
    <r>
      <rPr>
        <sz val="10.5"/>
        <rFont val="한컴바탕"/>
        <family val="1"/>
        <charset val="129"/>
      </rPr>
      <t>남구제1</t>
    </r>
    <r>
      <rPr>
        <sz val="10.5"/>
        <color indexed="9"/>
        <rFont val="한컴바탕"/>
        <family val="1"/>
        <charset val="129"/>
      </rPr>
      <t>(</t>
    </r>
    <r>
      <rPr>
        <sz val="1"/>
        <color indexed="9"/>
        <rFont val="한컴바탕"/>
        <family val="1"/>
        <charset val="129"/>
      </rPr>
      <t>울산)</t>
    </r>
    <phoneticPr fontId="2" type="noConversion"/>
  </si>
  <si>
    <t>국회의원 3
광역단체장 1
기초단체장 6
광역의원 5
기초의원 23</t>
    <phoneticPr fontId="2" type="noConversion"/>
  </si>
  <si>
    <r>
      <rPr>
        <sz val="10.5"/>
        <color indexed="9"/>
        <rFont val="한컴바탕"/>
        <family val="1"/>
        <charset val="129"/>
      </rPr>
      <t>남구제1(</t>
    </r>
    <r>
      <rPr>
        <sz val="1"/>
        <color indexed="9"/>
        <rFont val="한컴바탕"/>
        <family val="1"/>
        <charset val="129"/>
      </rPr>
      <t>울산)</t>
    </r>
    <phoneticPr fontId="2" type="noConversion"/>
  </si>
  <si>
    <t>제주도제19</t>
    <phoneticPr fontId="2" type="noConversion"/>
  </si>
  <si>
    <t xml:space="preserve">      - '11 상반기(전체) : 39.4%</t>
    <phoneticPr fontId="2" type="noConversion"/>
  </si>
  <si>
    <t>광역단체장</t>
    <phoneticPr fontId="2" type="noConversion"/>
  </si>
  <si>
    <t>서울</t>
    <phoneticPr fontId="2" type="noConversion"/>
  </si>
  <si>
    <t>서울특별시</t>
    <phoneticPr fontId="2" type="noConversion"/>
  </si>
  <si>
    <t>기초단체장</t>
    <phoneticPr fontId="2" type="noConversion"/>
  </si>
  <si>
    <t>양천구</t>
    <phoneticPr fontId="2" type="noConversion"/>
  </si>
  <si>
    <t>부산</t>
    <phoneticPr fontId="2" type="noConversion"/>
  </si>
  <si>
    <t>광역단체장</t>
    <phoneticPr fontId="2" type="noConversion"/>
  </si>
  <si>
    <t>서울</t>
    <phoneticPr fontId="2" type="noConversion"/>
  </si>
  <si>
    <t>서울특별시</t>
    <phoneticPr fontId="2" type="noConversion"/>
  </si>
  <si>
    <t>기초단체장</t>
    <phoneticPr fontId="2" type="noConversion"/>
  </si>
  <si>
    <t>양천구</t>
    <phoneticPr fontId="2" type="noConversion"/>
  </si>
  <si>
    <t>부산</t>
    <phoneticPr fontId="2" type="noConversion"/>
  </si>
  <si>
    <t>동구</t>
    <phoneticPr fontId="2" type="noConversion"/>
  </si>
  <si>
    <t>대구</t>
    <phoneticPr fontId="2" type="noConversion"/>
  </si>
  <si>
    <t xml:space="preserve">서구 </t>
    <phoneticPr fontId="2" type="noConversion"/>
  </si>
  <si>
    <t>강원</t>
    <phoneticPr fontId="2" type="noConversion"/>
  </si>
  <si>
    <t>인제군</t>
    <phoneticPr fontId="2" type="noConversion"/>
  </si>
  <si>
    <t>충북</t>
    <phoneticPr fontId="2" type="noConversion"/>
  </si>
  <si>
    <t>충주시</t>
    <phoneticPr fontId="2" type="noConversion"/>
  </si>
  <si>
    <t>충남</t>
    <phoneticPr fontId="2" type="noConversion"/>
  </si>
  <si>
    <t>서산시</t>
    <phoneticPr fontId="2" type="noConversion"/>
  </si>
  <si>
    <t>전북</t>
    <phoneticPr fontId="2" type="noConversion"/>
  </si>
  <si>
    <t>남원시</t>
    <phoneticPr fontId="2" type="noConversion"/>
  </si>
  <si>
    <t>순창군</t>
    <phoneticPr fontId="2" type="noConversion"/>
  </si>
  <si>
    <t>경북</t>
    <phoneticPr fontId="2" type="noConversion"/>
  </si>
  <si>
    <t>울릉군</t>
    <phoneticPr fontId="2" type="noConversion"/>
  </si>
  <si>
    <t>칠곡군</t>
    <phoneticPr fontId="2" type="noConversion"/>
  </si>
  <si>
    <t>경남</t>
    <phoneticPr fontId="2" type="noConversion"/>
  </si>
  <si>
    <t>함양군</t>
    <phoneticPr fontId="2" type="noConversion"/>
  </si>
  <si>
    <t>광역의원</t>
    <phoneticPr fontId="2" type="noConversion"/>
  </si>
  <si>
    <t>동대문구제2</t>
    <phoneticPr fontId="2" type="noConversion"/>
  </si>
  <si>
    <t>노원구제6</t>
    <phoneticPr fontId="2" type="noConversion"/>
  </si>
  <si>
    <t>대구</t>
    <phoneticPr fontId="2" type="noConversion"/>
  </si>
  <si>
    <t>수성구제3</t>
    <phoneticPr fontId="2" type="noConversion"/>
  </si>
  <si>
    <t>인천</t>
    <phoneticPr fontId="2" type="noConversion"/>
  </si>
  <si>
    <t>남구제1</t>
    <phoneticPr fontId="2" type="noConversion"/>
  </si>
  <si>
    <t>울산</t>
    <phoneticPr fontId="2" type="noConversion"/>
  </si>
  <si>
    <t>충남</t>
    <phoneticPr fontId="2" type="noConversion"/>
  </si>
  <si>
    <t>서산시제2</t>
    <phoneticPr fontId="2" type="noConversion"/>
  </si>
  <si>
    <t>전북</t>
    <phoneticPr fontId="2" type="noConversion"/>
  </si>
  <si>
    <t>익산시제4</t>
    <phoneticPr fontId="2" type="noConversion"/>
  </si>
  <si>
    <t>전남</t>
    <phoneticPr fontId="2" type="noConversion"/>
  </si>
  <si>
    <t>장성군제2</t>
    <phoneticPr fontId="2" type="noConversion"/>
  </si>
  <si>
    <t>함평군제1</t>
    <phoneticPr fontId="2" type="noConversion"/>
  </si>
  <si>
    <t>광역의원</t>
    <phoneticPr fontId="2" type="noConversion"/>
  </si>
  <si>
    <t>동대문구제2</t>
    <phoneticPr fontId="2" type="noConversion"/>
  </si>
  <si>
    <t>노원구제6</t>
    <phoneticPr fontId="2" type="noConversion"/>
  </si>
  <si>
    <t>수성구제3</t>
    <phoneticPr fontId="2" type="noConversion"/>
  </si>
  <si>
    <t>인천</t>
    <phoneticPr fontId="2" type="noConversion"/>
  </si>
  <si>
    <t>남구제1</t>
    <phoneticPr fontId="2" type="noConversion"/>
  </si>
  <si>
    <t>울산</t>
    <phoneticPr fontId="2" type="noConversion"/>
  </si>
  <si>
    <r>
      <t>남구제1</t>
    </r>
    <r>
      <rPr>
        <sz val="1"/>
        <color indexed="9"/>
        <rFont val="맑은 고딕"/>
        <family val="3"/>
        <charset val="129"/>
      </rPr>
      <t>(울산)</t>
    </r>
    <phoneticPr fontId="2" type="noConversion"/>
  </si>
  <si>
    <t>서산시제2</t>
    <phoneticPr fontId="2" type="noConversion"/>
  </si>
  <si>
    <t>익산시제4</t>
    <phoneticPr fontId="2" type="noConversion"/>
  </si>
  <si>
    <t>전남</t>
    <phoneticPr fontId="2" type="noConversion"/>
  </si>
  <si>
    <t>장성군제2</t>
    <phoneticPr fontId="2" type="noConversion"/>
  </si>
  <si>
    <t>함평군제1</t>
    <phoneticPr fontId="2" type="noConversion"/>
  </si>
  <si>
    <t>경남</t>
    <phoneticPr fontId="2" type="noConversion"/>
  </si>
  <si>
    <t>함양군</t>
    <phoneticPr fontId="2" type="noConversion"/>
  </si>
  <si>
    <t>제주</t>
    <phoneticPr fontId="2" type="noConversion"/>
  </si>
  <si>
    <t>제주도제19</t>
    <phoneticPr fontId="2" type="noConversion"/>
  </si>
  <si>
    <t>기초의원</t>
    <phoneticPr fontId="2" type="noConversion"/>
  </si>
  <si>
    <t>동대문구라</t>
    <phoneticPr fontId="2" type="noConversion"/>
  </si>
  <si>
    <t>중랑구가</t>
    <phoneticPr fontId="2" type="noConversion"/>
  </si>
  <si>
    <t>중랑구바</t>
    <phoneticPr fontId="2" type="noConversion"/>
  </si>
  <si>
    <t>노원구라</t>
    <phoneticPr fontId="2" type="noConversion"/>
  </si>
  <si>
    <t>사하구나</t>
    <phoneticPr fontId="2" type="noConversion"/>
  </si>
  <si>
    <t>경기</t>
    <phoneticPr fontId="2" type="noConversion"/>
  </si>
  <si>
    <t>성남시타</t>
    <phoneticPr fontId="2" type="noConversion"/>
  </si>
  <si>
    <t>부천시마</t>
    <phoneticPr fontId="2" type="noConversion"/>
  </si>
  <si>
    <t>부천시차</t>
    <phoneticPr fontId="2" type="noConversion"/>
  </si>
  <si>
    <t>시흥시다</t>
    <phoneticPr fontId="2" type="noConversion"/>
  </si>
  <si>
    <t>강원</t>
    <phoneticPr fontId="2" type="noConversion"/>
  </si>
  <si>
    <t>영월군나</t>
    <phoneticPr fontId="2" type="noConversion"/>
  </si>
  <si>
    <t>충북</t>
    <phoneticPr fontId="2" type="noConversion"/>
  </si>
  <si>
    <t>보은군나</t>
    <phoneticPr fontId="2" type="noConversion"/>
  </si>
  <si>
    <t>당진군가</t>
    <phoneticPr fontId="2" type="noConversion"/>
  </si>
  <si>
    <t>장성군나</t>
    <phoneticPr fontId="2" type="noConversion"/>
  </si>
  <si>
    <t>화순군다</t>
    <phoneticPr fontId="2" type="noConversion"/>
  </si>
  <si>
    <t>무안군가</t>
    <phoneticPr fontId="2" type="noConversion"/>
  </si>
  <si>
    <t>경북</t>
    <phoneticPr fontId="2" type="noConversion"/>
  </si>
  <si>
    <t>울릉군가</t>
    <phoneticPr fontId="2" type="noConversion"/>
  </si>
  <si>
    <t>안동시나</t>
    <phoneticPr fontId="2" type="noConversion"/>
  </si>
  <si>
    <t>영주시나</t>
    <phoneticPr fontId="2" type="noConversion"/>
  </si>
  <si>
    <t>통영시다</t>
    <phoneticPr fontId="2" type="noConversion"/>
  </si>
  <si>
    <t>동구</t>
    <phoneticPr fontId="2" type="noConversion"/>
  </si>
  <si>
    <t xml:space="preserve">서구 </t>
    <phoneticPr fontId="2" type="noConversion"/>
  </si>
  <si>
    <t>인제군</t>
    <phoneticPr fontId="2" type="noConversion"/>
  </si>
  <si>
    <t>충주시</t>
    <phoneticPr fontId="2" type="noConversion"/>
  </si>
  <si>
    <t>서산시</t>
    <phoneticPr fontId="2" type="noConversion"/>
  </si>
  <si>
    <t>남원시</t>
    <phoneticPr fontId="2" type="noConversion"/>
  </si>
  <si>
    <t>순창군</t>
    <phoneticPr fontId="2" type="noConversion"/>
  </si>
  <si>
    <t>울릉군</t>
    <phoneticPr fontId="2" type="noConversion"/>
  </si>
  <si>
    <t>칠곡군</t>
    <phoneticPr fontId="2" type="noConversion"/>
  </si>
  <si>
    <t>3.8 : 1</t>
    <phoneticPr fontId="2" type="noConversion"/>
  </si>
  <si>
    <t>광  역
단체장</t>
    <phoneticPr fontId="2" type="noConversion"/>
  </si>
  <si>
    <t>3 : 1</t>
    <phoneticPr fontId="2" type="noConversion"/>
  </si>
  <si>
    <t>기   초
단체장</t>
    <phoneticPr fontId="2" type="noConversion"/>
  </si>
  <si>
    <t>5 : 1</t>
    <phoneticPr fontId="2" type="noConversion"/>
  </si>
  <si>
    <t>4 : 1</t>
    <phoneticPr fontId="2" type="noConversion"/>
  </si>
  <si>
    <t>서구</t>
    <phoneticPr fontId="2" type="noConversion"/>
  </si>
  <si>
    <t>2 : 1</t>
    <phoneticPr fontId="2" type="noConversion"/>
  </si>
  <si>
    <t>7 : 1</t>
    <phoneticPr fontId="2" type="noConversion"/>
  </si>
  <si>
    <t>9 : 1</t>
    <phoneticPr fontId="2" type="noConversion"/>
  </si>
  <si>
    <t>광역의원(11)</t>
    <phoneticPr fontId="2" type="noConversion"/>
  </si>
  <si>
    <t>4.1 : 1</t>
    <phoneticPr fontId="2" type="noConversion"/>
  </si>
  <si>
    <t>기초의원(19)</t>
    <phoneticPr fontId="2" type="noConversion"/>
  </si>
  <si>
    <t>3.4 : 1</t>
    <phoneticPr fontId="2" type="noConversion"/>
  </si>
  <si>
    <t>선거구분</t>
    <phoneticPr fontId="2" type="noConversion"/>
  </si>
  <si>
    <t>시도명</t>
    <phoneticPr fontId="2" type="noConversion"/>
  </si>
  <si>
    <t xml:space="preserve">                           시간대
  구   분</t>
    <phoneticPr fontId="2" type="noConversion"/>
  </si>
  <si>
    <t>투표상황(명)</t>
    <phoneticPr fontId="2" type="noConversion"/>
  </si>
  <si>
    <t>선거인수</t>
    <phoneticPr fontId="2" type="noConversion"/>
  </si>
  <si>
    <t>투표수</t>
    <phoneticPr fontId="2" type="noConversion"/>
  </si>
  <si>
    <t>전체평균</t>
    <phoneticPr fontId="2" type="noConversion"/>
  </si>
  <si>
    <t>주민투표(서울)</t>
    <phoneticPr fontId="2" type="noConversion"/>
  </si>
  <si>
    <t>5회 지선(서울)</t>
    <phoneticPr fontId="2" type="noConversion"/>
  </si>
  <si>
    <t>기초단체장(11)</t>
    <phoneticPr fontId="2" type="noConversion"/>
  </si>
  <si>
    <t xml:space="preserve">                            시간대
  구   분</t>
    <phoneticPr fontId="2" type="noConversion"/>
  </si>
  <si>
    <t>최종투표율</t>
    <phoneticPr fontId="2" type="noConversion"/>
  </si>
  <si>
    <t>비 고</t>
    <phoneticPr fontId="2" type="noConversion"/>
  </si>
  <si>
    <t>'11. 상반기 
재·보궐선거</t>
    <phoneticPr fontId="2" type="noConversion"/>
  </si>
  <si>
    <t>전체</t>
    <phoneticPr fontId="2" type="noConversion"/>
  </si>
  <si>
    <t>지선</t>
    <phoneticPr fontId="2" type="noConversion"/>
  </si>
  <si>
    <t>'10. 하반기 재·보궐선거</t>
    <phoneticPr fontId="2" type="noConversion"/>
  </si>
  <si>
    <t>기초단체장 2광역의원 1
기초의원 3</t>
    <phoneticPr fontId="2" type="noConversion"/>
  </si>
  <si>
    <t>'10. 상반기 재·보궐선거</t>
    <phoneticPr fontId="2" type="noConversion"/>
  </si>
  <si>
    <t>국선 8</t>
    <phoneticPr fontId="2" type="noConversion"/>
  </si>
  <si>
    <t>합        계</t>
    <phoneticPr fontId="2" type="noConversion"/>
  </si>
  <si>
    <r>
      <t>투표율</t>
    </r>
    <r>
      <rPr>
        <b/>
        <sz val="9"/>
        <rFont val="굴림"/>
        <family val="3"/>
        <charset val="129"/>
      </rPr>
      <t>(%)</t>
    </r>
    <phoneticPr fontId="2" type="noConversion"/>
  </si>
  <si>
    <t>합        계</t>
    <phoneticPr fontId="2" type="noConversion"/>
  </si>
  <si>
    <t xml:space="preserve"> 합  계</t>
    <phoneticPr fontId="2" type="noConversion"/>
  </si>
  <si>
    <t>서울특별시장</t>
    <phoneticPr fontId="2" type="noConversion"/>
  </si>
  <si>
    <t xml:space="preserve">     - '11 상반기(지선) : 38.5%</t>
    <phoneticPr fontId="2" type="noConversion"/>
  </si>
  <si>
    <t>한나라당</t>
    <phoneticPr fontId="2" type="noConversion"/>
  </si>
  <si>
    <t>정영석</t>
    <phoneticPr fontId="2" type="noConversion"/>
  </si>
  <si>
    <t>강성호</t>
    <phoneticPr fontId="2" type="noConversion"/>
  </si>
  <si>
    <t>이순선</t>
    <phoneticPr fontId="2" type="noConversion"/>
  </si>
  <si>
    <t>이종배</t>
    <phoneticPr fontId="2" type="noConversion"/>
  </si>
  <si>
    <t>이완섭</t>
    <phoneticPr fontId="2" type="noConversion"/>
  </si>
  <si>
    <t>민주당</t>
    <phoneticPr fontId="2" type="noConversion"/>
  </si>
  <si>
    <t>이환주</t>
    <phoneticPr fontId="2" type="noConversion"/>
  </si>
  <si>
    <t>황숙주</t>
    <phoneticPr fontId="2" type="noConversion"/>
  </si>
  <si>
    <t>무소속</t>
    <phoneticPr fontId="2" type="noConversion"/>
  </si>
  <si>
    <t>최수일</t>
    <phoneticPr fontId="2" type="noConversion"/>
  </si>
  <si>
    <t>백선기</t>
    <phoneticPr fontId="2" type="noConversion"/>
  </si>
  <si>
    <t>최완식</t>
    <phoneticPr fontId="2" type="noConversion"/>
  </si>
  <si>
    <t>이성수</t>
    <phoneticPr fontId="2" type="noConversion"/>
  </si>
  <si>
    <t>최용덕</t>
    <phoneticPr fontId="2" type="noConversion"/>
  </si>
  <si>
    <t>안성일</t>
    <phoneticPr fontId="2" type="noConversion"/>
  </si>
  <si>
    <t>이도규</t>
    <phoneticPr fontId="2" type="noConversion"/>
  </si>
  <si>
    <t>김연근</t>
    <phoneticPr fontId="2" type="noConversion"/>
  </si>
  <si>
    <t>이준호</t>
    <phoneticPr fontId="2" type="noConversion"/>
  </si>
  <si>
    <t>옥부호</t>
    <phoneticPr fontId="2" type="noConversion"/>
  </si>
  <si>
    <t>이영재</t>
    <phoneticPr fontId="2" type="noConversion"/>
  </si>
  <si>
    <t>서대길</t>
    <phoneticPr fontId="2" type="noConversion"/>
  </si>
  <si>
    <t>최광렬</t>
    <phoneticPr fontId="2" type="noConversion"/>
  </si>
  <si>
    <t>권락용</t>
    <phoneticPr fontId="2" type="noConversion"/>
  </si>
  <si>
    <t>이동현</t>
    <phoneticPr fontId="2" type="noConversion"/>
  </si>
  <si>
    <t>서헌성</t>
    <phoneticPr fontId="2" type="noConversion"/>
  </si>
  <si>
    <t>김영철</t>
    <phoneticPr fontId="2" type="noConversion"/>
  </si>
  <si>
    <t>원장희</t>
    <phoneticPr fontId="2" type="noConversion"/>
  </si>
  <si>
    <t>최당열</t>
    <phoneticPr fontId="2" type="noConversion"/>
  </si>
  <si>
    <t>자유선진당</t>
    <phoneticPr fontId="2" type="noConversion"/>
  </si>
  <si>
    <t>김석준</t>
    <phoneticPr fontId="2" type="noConversion"/>
  </si>
  <si>
    <t>김회식</t>
    <phoneticPr fontId="2" type="noConversion"/>
  </si>
  <si>
    <t>양점승</t>
    <phoneticPr fontId="2" type="noConversion"/>
  </si>
  <si>
    <t>정찬수</t>
    <phoneticPr fontId="2" type="noConversion"/>
  </si>
  <si>
    <t>최경환</t>
    <phoneticPr fontId="2" type="noConversion"/>
  </si>
  <si>
    <t>권기탁</t>
    <phoneticPr fontId="2" type="noConversion"/>
  </si>
  <si>
    <t>심재연</t>
    <phoneticPr fontId="2" type="noConversion"/>
  </si>
  <si>
    <t>구상식</t>
    <phoneticPr fontId="2" type="noConversion"/>
  </si>
  <si>
    <t>박원순</t>
    <phoneticPr fontId="2" type="noConversion"/>
  </si>
  <si>
    <t>한나라당</t>
    <phoneticPr fontId="2" type="noConversion"/>
  </si>
  <si>
    <t>추재엽</t>
    <phoneticPr fontId="2" type="noConversion"/>
  </si>
  <si>
    <t>강태희</t>
    <phoneticPr fontId="2" type="noConversion"/>
  </si>
  <si>
    <t>유청</t>
    <phoneticPr fontId="2" type="noConversion"/>
  </si>
  <si>
    <t>김창규</t>
    <phoneticPr fontId="2" type="noConversion"/>
  </si>
  <si>
    <t>민주당</t>
    <phoneticPr fontId="2" type="noConversion"/>
  </si>
  <si>
    <t>김종갑</t>
    <phoneticPr fontId="2" type="noConversion"/>
  </si>
  <si>
    <t>나도명</t>
    <phoneticPr fontId="2" type="noConversion"/>
  </si>
  <si>
    <t>민주노동당</t>
    <phoneticPr fontId="2" type="noConversion"/>
  </si>
  <si>
    <t>이상희</t>
    <phoneticPr fontId="2" type="noConversion"/>
  </si>
</sst>
</file>

<file path=xl/styles.xml><?xml version="1.0" encoding="utf-8"?>
<styleSheet xmlns="http://schemas.openxmlformats.org/spreadsheetml/2006/main">
  <numFmts count="11">
    <numFmt numFmtId="41" formatCode="_-* #,##0_-;\-* #,##0_-;_-* &quot;-&quot;_-;_-@_-"/>
    <numFmt numFmtId="176" formatCode="0.0_ "/>
    <numFmt numFmtId="177" formatCode="#,##0_ "/>
    <numFmt numFmtId="178" formatCode="0.0_);[Red]\(0.0\)"/>
    <numFmt numFmtId="179" formatCode="#,##0_);[Red]\(#,##0\)"/>
    <numFmt numFmtId="180" formatCode="\(0.0%\)"/>
    <numFmt numFmtId="181" formatCode="#,##0.0_ "/>
    <numFmt numFmtId="182" formatCode="0.0;[Red]0.0"/>
    <numFmt numFmtId="183" formatCode="#,##0.0;[Red]#,##0.0"/>
    <numFmt numFmtId="184" formatCode="#,##0;[Red]#,##0"/>
    <numFmt numFmtId="185" formatCode="0.0%"/>
  </numFmts>
  <fonts count="40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2"/>
      <name val="한컴바탕"/>
      <family val="1"/>
      <charset val="129"/>
    </font>
    <font>
      <sz val="24"/>
      <name val="HY견명조"/>
      <family val="1"/>
      <charset val="129"/>
    </font>
    <font>
      <b/>
      <sz val="11"/>
      <name val="굴림"/>
      <family val="3"/>
      <charset val="129"/>
    </font>
    <font>
      <sz val="11"/>
      <name val="한컴바탕"/>
      <family val="1"/>
      <charset val="129"/>
    </font>
    <font>
      <sz val="11"/>
      <name val="돋움"/>
      <family val="3"/>
      <charset val="129"/>
    </font>
    <font>
      <b/>
      <sz val="14"/>
      <name val="한컴바탕"/>
      <family val="1"/>
      <charset val="129"/>
    </font>
    <font>
      <b/>
      <sz val="12"/>
      <name val="한컴바탕"/>
      <family val="1"/>
      <charset val="129"/>
    </font>
    <font>
      <sz val="13"/>
      <name val="한컴바탕"/>
      <family val="1"/>
      <charset val="129"/>
    </font>
    <font>
      <b/>
      <sz val="11"/>
      <name val="돋움"/>
      <family val="3"/>
      <charset val="129"/>
    </font>
    <font>
      <sz val="10.7"/>
      <name val="HY중고딕"/>
      <family val="1"/>
      <charset val="129"/>
    </font>
    <font>
      <sz val="10"/>
      <name val="돋움"/>
      <family val="3"/>
      <charset val="129"/>
    </font>
    <font>
      <sz val="11"/>
      <name val="굴림"/>
      <family val="3"/>
      <charset val="129"/>
    </font>
    <font>
      <b/>
      <sz val="10.7"/>
      <name val="HY중고딕"/>
      <family val="1"/>
      <charset val="129"/>
    </font>
    <font>
      <b/>
      <sz val="13"/>
      <name val="한컴바탕"/>
      <family val="1"/>
      <charset val="129"/>
    </font>
    <font>
      <sz val="9"/>
      <name val="한컴바탕"/>
      <family val="1"/>
      <charset val="129"/>
    </font>
    <font>
      <sz val="10.5"/>
      <name val="한컴바탕"/>
      <family val="1"/>
      <charset val="129"/>
    </font>
    <font>
      <b/>
      <sz val="14"/>
      <name val="HY견고딕"/>
      <family val="1"/>
      <charset val="129"/>
    </font>
    <font>
      <sz val="14"/>
      <name val="HY견고딕"/>
      <family val="1"/>
      <charset val="129"/>
    </font>
    <font>
      <b/>
      <sz val="22"/>
      <name val="HY견명조"/>
      <family val="1"/>
      <charset val="129"/>
    </font>
    <font>
      <u/>
      <sz val="10.5"/>
      <name val="한컴바탕"/>
      <family val="1"/>
      <charset val="129"/>
    </font>
    <font>
      <sz val="1"/>
      <color indexed="9"/>
      <name val="한컴바탕"/>
      <family val="1"/>
      <charset val="129"/>
    </font>
    <font>
      <sz val="10.5"/>
      <color indexed="9"/>
      <name val="한컴바탕"/>
      <family val="1"/>
      <charset val="129"/>
    </font>
    <font>
      <sz val="12"/>
      <color indexed="9"/>
      <name val="한컴바탕"/>
      <family val="1"/>
      <charset val="129"/>
    </font>
    <font>
      <sz val="12"/>
      <name val="맑은 고딕"/>
      <family val="3"/>
      <charset val="129"/>
    </font>
    <font>
      <sz val="1"/>
      <color indexed="9"/>
      <name val="맑은 고딕"/>
      <family val="3"/>
      <charset val="129"/>
    </font>
    <font>
      <sz val="11"/>
      <name val="맑은 고딕"/>
      <family val="3"/>
      <charset val="129"/>
    </font>
    <font>
      <b/>
      <sz val="12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sz val="12"/>
      <color indexed="8"/>
      <name val="맑은 고딕"/>
      <family val="3"/>
      <charset val="129"/>
    </font>
    <font>
      <sz val="8"/>
      <name val="맑은 고딕"/>
      <family val="3"/>
      <charset val="129"/>
    </font>
    <font>
      <sz val="10"/>
      <name val="맑은 고딕"/>
      <family val="3"/>
      <charset val="129"/>
    </font>
    <font>
      <b/>
      <sz val="7"/>
      <color indexed="12"/>
      <name val="맑은 고딕"/>
      <family val="3"/>
      <charset val="129"/>
    </font>
    <font>
      <sz val="8"/>
      <color indexed="12"/>
      <name val="맑은 고딕"/>
      <family val="3"/>
      <charset val="129"/>
    </font>
    <font>
      <b/>
      <sz val="10"/>
      <name val="맑은 고딕"/>
      <family val="3"/>
      <charset val="129"/>
    </font>
    <font>
      <sz val="10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9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</fills>
  <borders count="125">
    <border>
      <left/>
      <right/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/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/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double">
        <color indexed="64"/>
      </top>
      <bottom/>
      <diagonal/>
    </border>
    <border>
      <left style="medium">
        <color indexed="64"/>
      </left>
      <right style="medium">
        <color indexed="64"/>
      </right>
      <top style="double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double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hair">
        <color indexed="64"/>
      </left>
      <right/>
      <top style="double">
        <color indexed="64"/>
      </top>
      <bottom style="hair">
        <color indexed="64"/>
      </bottom>
      <diagonal/>
    </border>
    <border>
      <left/>
      <right style="hair">
        <color indexed="64"/>
      </right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medium">
        <color indexed="64"/>
      </left>
      <right/>
      <top style="double">
        <color indexed="64"/>
      </top>
      <bottom style="hair">
        <color indexed="64"/>
      </bottom>
      <diagonal/>
    </border>
    <border>
      <left/>
      <right/>
      <top style="double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/>
      <top style="double">
        <color indexed="64"/>
      </top>
      <bottom/>
      <diagonal/>
    </border>
    <border>
      <left/>
      <right style="hair">
        <color indexed="64"/>
      </right>
      <top style="double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double">
        <color indexed="64"/>
      </bottom>
      <diagonal/>
    </border>
    <border>
      <left/>
      <right style="hair">
        <color indexed="64"/>
      </right>
      <top style="hair">
        <color indexed="64"/>
      </top>
      <bottom style="double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 style="hair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 diagonalDown="1">
      <left style="medium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 style="hair">
        <color indexed="64"/>
      </diagonal>
    </border>
    <border diagonalDown="1">
      <left style="hair">
        <color indexed="64"/>
      </left>
      <right style="hair">
        <color indexed="64"/>
      </right>
      <top style="medium">
        <color indexed="64"/>
      </top>
      <bottom style="double">
        <color indexed="64"/>
      </bottom>
      <diagonal style="hair">
        <color indexed="64"/>
      </diagonal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 diagonalDown="1">
      <left style="medium">
        <color indexed="64"/>
      </left>
      <right/>
      <top style="medium">
        <color indexed="64"/>
      </top>
      <bottom/>
      <diagonal style="hair">
        <color indexed="64"/>
      </diagonal>
    </border>
    <border diagonalDown="1">
      <left/>
      <right/>
      <top style="medium">
        <color indexed="64"/>
      </top>
      <bottom/>
      <diagonal style="hair">
        <color indexed="64"/>
      </diagonal>
    </border>
    <border diagonalDown="1">
      <left/>
      <right style="hair">
        <color indexed="64"/>
      </right>
      <top style="medium">
        <color indexed="64"/>
      </top>
      <bottom/>
      <diagonal style="hair">
        <color indexed="64"/>
      </diagonal>
    </border>
    <border diagonalDown="1">
      <left style="medium">
        <color indexed="64"/>
      </left>
      <right/>
      <top/>
      <bottom/>
      <diagonal style="hair">
        <color indexed="64"/>
      </diagonal>
    </border>
    <border diagonalDown="1">
      <left/>
      <right/>
      <top/>
      <bottom/>
      <diagonal style="hair">
        <color indexed="64"/>
      </diagonal>
    </border>
    <border diagonalDown="1">
      <left/>
      <right style="hair">
        <color indexed="64"/>
      </right>
      <top/>
      <bottom/>
      <diagonal style="hair"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 style="medium">
        <color indexed="64"/>
      </top>
      <bottom/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</cellStyleXfs>
  <cellXfs count="459">
    <xf numFmtId="0" fontId="0" fillId="0" borderId="0" xfId="0">
      <alignment vertical="center"/>
    </xf>
    <xf numFmtId="0" fontId="0" fillId="0" borderId="0" xfId="0" applyProtection="1">
      <alignment vertical="center"/>
    </xf>
    <xf numFmtId="0" fontId="3" fillId="0" borderId="0" xfId="0" applyFont="1" applyProtection="1">
      <alignment vertical="center"/>
    </xf>
    <xf numFmtId="0" fontId="6" fillId="0" borderId="0" xfId="0" applyFont="1" applyProtection="1">
      <alignment vertical="center"/>
    </xf>
    <xf numFmtId="0" fontId="0" fillId="0" borderId="0" xfId="0" applyFill="1" applyProtection="1">
      <alignment vertical="center"/>
    </xf>
    <xf numFmtId="0" fontId="0" fillId="0" borderId="0" xfId="0" applyAlignment="1" applyProtection="1">
      <alignment vertical="center" shrinkToFit="1"/>
    </xf>
    <xf numFmtId="0" fontId="14" fillId="0" borderId="0" xfId="0" applyFont="1" applyProtection="1">
      <alignment vertical="center"/>
    </xf>
    <xf numFmtId="0" fontId="5" fillId="2" borderId="1" xfId="0" applyFont="1" applyFill="1" applyBorder="1" applyAlignment="1" applyProtection="1">
      <alignment horizontal="center" vertical="center" shrinkToFit="1"/>
    </xf>
    <xf numFmtId="0" fontId="18" fillId="0" borderId="2" xfId="0" applyFont="1" applyFill="1" applyBorder="1" applyAlignment="1" applyProtection="1">
      <alignment horizontal="center" vertical="center" shrinkToFit="1"/>
    </xf>
    <xf numFmtId="41" fontId="18" fillId="0" borderId="3" xfId="2" applyFont="1" applyFill="1" applyBorder="1" applyAlignment="1" applyProtection="1">
      <alignment horizontal="center" vertical="center" shrinkToFit="1"/>
    </xf>
    <xf numFmtId="41" fontId="18" fillId="0" borderId="2" xfId="0" applyNumberFormat="1" applyFont="1" applyFill="1" applyBorder="1" applyAlignment="1" applyProtection="1">
      <alignment horizontal="center" vertical="center" shrinkToFit="1"/>
    </xf>
    <xf numFmtId="0" fontId="7" fillId="0" borderId="0" xfId="0" applyFont="1" applyAlignment="1" applyProtection="1">
      <alignment vertical="center" shrinkToFit="1"/>
    </xf>
    <xf numFmtId="177" fontId="18" fillId="0" borderId="3" xfId="0" applyNumberFormat="1" applyFont="1" applyFill="1" applyBorder="1" applyAlignment="1" applyProtection="1">
      <alignment horizontal="center" vertical="center" shrinkToFit="1"/>
    </xf>
    <xf numFmtId="0" fontId="18" fillId="0" borderId="4" xfId="0" applyFont="1" applyFill="1" applyBorder="1" applyAlignment="1" applyProtection="1">
      <alignment horizontal="center" vertical="center" shrinkToFit="1"/>
    </xf>
    <xf numFmtId="41" fontId="18" fillId="0" borderId="5" xfId="0" applyNumberFormat="1" applyFont="1" applyFill="1" applyBorder="1" applyAlignment="1" applyProtection="1">
      <alignment horizontal="center" vertical="center" shrinkToFit="1"/>
    </xf>
    <xf numFmtId="0" fontId="6" fillId="0" borderId="0" xfId="0" applyFont="1" applyAlignment="1" applyProtection="1">
      <alignment vertical="center" shrinkToFit="1"/>
    </xf>
    <xf numFmtId="0" fontId="17" fillId="0" borderId="0" xfId="0" applyFont="1" applyProtection="1">
      <alignment vertical="center"/>
    </xf>
    <xf numFmtId="0" fontId="6" fillId="0" borderId="0" xfId="0" applyFont="1" applyFill="1" applyProtection="1">
      <alignment vertical="center"/>
    </xf>
    <xf numFmtId="0" fontId="0" fillId="0" borderId="0" xfId="0" applyAlignment="1" applyProtection="1">
      <alignment horizontal="right" vertical="center"/>
    </xf>
    <xf numFmtId="0" fontId="13" fillId="0" borderId="0" xfId="0" applyFont="1" applyProtection="1">
      <alignment vertical="center"/>
    </xf>
    <xf numFmtId="41" fontId="0" fillId="0" borderId="0" xfId="0" applyNumberFormat="1" applyProtection="1">
      <alignment vertical="center"/>
    </xf>
    <xf numFmtId="0" fontId="13" fillId="0" borderId="0" xfId="0" applyFont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0" fontId="19" fillId="0" borderId="0" xfId="0" applyFont="1" applyAlignment="1" applyProtection="1">
      <alignment horizontal="left" vertical="center"/>
    </xf>
    <xf numFmtId="0" fontId="8" fillId="0" borderId="0" xfId="0" applyFont="1" applyAlignment="1" applyProtection="1">
      <alignment horizontal="left" vertical="center"/>
    </xf>
    <xf numFmtId="0" fontId="12" fillId="0" borderId="0" xfId="0" applyFont="1" applyAlignment="1" applyProtection="1">
      <alignment horizontal="left" vertical="top"/>
    </xf>
    <xf numFmtId="0" fontId="0" fillId="0" borderId="0" xfId="0" applyAlignment="1" applyProtection="1">
      <alignment vertical="center" wrapText="1"/>
    </xf>
    <xf numFmtId="0" fontId="16" fillId="0" borderId="0" xfId="0" applyFont="1" applyAlignment="1" applyProtection="1">
      <alignment horizontal="left" vertical="center"/>
    </xf>
    <xf numFmtId="0" fontId="10" fillId="0" borderId="0" xfId="0" applyFont="1" applyAlignment="1" applyProtection="1">
      <alignment horizontal="left" vertical="center"/>
    </xf>
    <xf numFmtId="0" fontId="3" fillId="0" borderId="0" xfId="0" applyFont="1" applyBorder="1" applyAlignment="1" applyProtection="1">
      <alignment horizontal="center" vertical="center"/>
    </xf>
    <xf numFmtId="41" fontId="3" fillId="0" borderId="0" xfId="2" applyFont="1" applyBorder="1" applyAlignment="1" applyProtection="1">
      <alignment horizontal="center" vertical="center" wrapText="1" shrinkToFit="1"/>
    </xf>
    <xf numFmtId="41" fontId="3" fillId="0" borderId="0" xfId="2" applyFont="1" applyBorder="1" applyAlignment="1" applyProtection="1">
      <alignment horizontal="center" vertical="center" shrinkToFit="1"/>
    </xf>
    <xf numFmtId="176" fontId="3" fillId="0" borderId="0" xfId="1" applyNumberFormat="1" applyFont="1" applyBorder="1" applyAlignment="1" applyProtection="1">
      <alignment horizontal="center" vertical="center" shrinkToFit="1"/>
    </xf>
    <xf numFmtId="0" fontId="3" fillId="0" borderId="0" xfId="0" applyFont="1" applyBorder="1" applyAlignment="1" applyProtection="1">
      <alignment vertical="center"/>
    </xf>
    <xf numFmtId="0" fontId="15" fillId="0" borderId="0" xfId="0" applyFont="1" applyAlignment="1" applyProtection="1">
      <alignment horizontal="left"/>
    </xf>
    <xf numFmtId="0" fontId="12" fillId="0" borderId="0" xfId="0" applyFont="1" applyAlignment="1" applyProtection="1">
      <alignment horizontal="left"/>
    </xf>
    <xf numFmtId="0" fontId="0" fillId="0" borderId="0" xfId="0" applyAlignment="1" applyProtection="1">
      <alignment horizontal="left" vertical="center"/>
    </xf>
    <xf numFmtId="0" fontId="8" fillId="0" borderId="0" xfId="0" applyFont="1" applyAlignment="1" applyProtection="1">
      <alignment horizontal="center" vertical="center"/>
    </xf>
    <xf numFmtId="41" fontId="3" fillId="0" borderId="0" xfId="2" applyFont="1" applyBorder="1" applyAlignment="1" applyProtection="1">
      <alignment vertical="center" shrinkToFit="1"/>
    </xf>
    <xf numFmtId="0" fontId="18" fillId="0" borderId="0" xfId="0" applyFont="1" applyFill="1" applyBorder="1" applyAlignment="1" applyProtection="1">
      <alignment horizontal="center" vertical="center" shrinkToFit="1"/>
    </xf>
    <xf numFmtId="177" fontId="18" fillId="0" borderId="0" xfId="0" applyNumberFormat="1" applyFont="1" applyFill="1" applyBorder="1" applyAlignment="1" applyProtection="1">
      <alignment horizontal="center" vertical="center" shrinkToFit="1"/>
    </xf>
    <xf numFmtId="180" fontId="18" fillId="0" borderId="6" xfId="0" applyNumberFormat="1" applyFont="1" applyFill="1" applyBorder="1" applyAlignment="1" applyProtection="1">
      <alignment horizontal="center" vertical="center" shrinkToFit="1"/>
    </xf>
    <xf numFmtId="180" fontId="18" fillId="0" borderId="2" xfId="0" applyNumberFormat="1" applyFont="1" applyFill="1" applyBorder="1" applyAlignment="1" applyProtection="1">
      <alignment horizontal="center" vertical="center" shrinkToFit="1"/>
    </xf>
    <xf numFmtId="0" fontId="18" fillId="3" borderId="7" xfId="0" applyFont="1" applyFill="1" applyBorder="1" applyAlignment="1" applyProtection="1">
      <alignment horizontal="center" vertical="center" shrinkToFit="1"/>
    </xf>
    <xf numFmtId="0" fontId="18" fillId="3" borderId="8" xfId="0" applyFont="1" applyFill="1" applyBorder="1" applyAlignment="1" applyProtection="1">
      <alignment horizontal="center" vertical="center" shrinkToFit="1"/>
    </xf>
    <xf numFmtId="180" fontId="18" fillId="0" borderId="1" xfId="0" applyNumberFormat="1" applyFont="1" applyFill="1" applyBorder="1" applyAlignment="1" applyProtection="1">
      <alignment horizontal="center" vertical="center" shrinkToFit="1"/>
    </xf>
    <xf numFmtId="180" fontId="18" fillId="0" borderId="8" xfId="0" applyNumberFormat="1" applyFont="1" applyFill="1" applyBorder="1" applyAlignment="1" applyProtection="1">
      <alignment horizontal="center" vertical="center" shrinkToFit="1"/>
    </xf>
    <xf numFmtId="0" fontId="18" fillId="0" borderId="9" xfId="0" applyFont="1" applyFill="1" applyBorder="1" applyAlignment="1" applyProtection="1">
      <alignment horizontal="center" vertical="center" shrinkToFit="1"/>
    </xf>
    <xf numFmtId="0" fontId="18" fillId="0" borderId="10" xfId="0" applyFont="1" applyFill="1" applyBorder="1" applyAlignment="1" applyProtection="1">
      <alignment horizontal="center" vertical="center" shrinkToFit="1"/>
    </xf>
    <xf numFmtId="177" fontId="18" fillId="0" borderId="2" xfId="0" applyNumberFormat="1" applyFont="1" applyFill="1" applyBorder="1" applyAlignment="1" applyProtection="1">
      <alignment horizontal="center" vertical="center" shrinkToFit="1"/>
    </xf>
    <xf numFmtId="180" fontId="18" fillId="0" borderId="11" xfId="0" applyNumberFormat="1" applyFont="1" applyFill="1" applyBorder="1" applyAlignment="1" applyProtection="1">
      <alignment horizontal="center" vertical="center" shrinkToFit="1"/>
    </xf>
    <xf numFmtId="180" fontId="18" fillId="0" borderId="4" xfId="0" applyNumberFormat="1" applyFont="1" applyFill="1" applyBorder="1" applyAlignment="1" applyProtection="1">
      <alignment horizontal="center" vertical="center" shrinkToFit="1"/>
    </xf>
    <xf numFmtId="0" fontId="22" fillId="0" borderId="2" xfId="0" applyFont="1" applyFill="1" applyBorder="1" applyAlignment="1" applyProtection="1">
      <alignment horizontal="center" vertical="center" shrinkToFit="1"/>
    </xf>
    <xf numFmtId="0" fontId="22" fillId="0" borderId="3" xfId="0" applyFont="1" applyFill="1" applyBorder="1" applyAlignment="1" applyProtection="1">
      <alignment horizontal="center" vertical="center" shrinkToFit="1"/>
    </xf>
    <xf numFmtId="180" fontId="18" fillId="0" borderId="3" xfId="0" applyNumberFormat="1" applyFont="1" applyFill="1" applyBorder="1" applyAlignment="1" applyProtection="1">
      <alignment horizontal="center" vertical="center" shrinkToFit="1"/>
    </xf>
    <xf numFmtId="0" fontId="18" fillId="3" borderId="12" xfId="0" applyFont="1" applyFill="1" applyBorder="1" applyAlignment="1" applyProtection="1">
      <alignment horizontal="center" vertical="center" shrinkToFit="1"/>
    </xf>
    <xf numFmtId="176" fontId="9" fillId="2" borderId="13" xfId="1" applyNumberFormat="1" applyFont="1" applyFill="1" applyBorder="1" applyAlignment="1" applyProtection="1">
      <alignment horizontal="center" vertical="center" shrinkToFit="1"/>
    </xf>
    <xf numFmtId="177" fontId="18" fillId="0" borderId="3" xfId="2" applyNumberFormat="1" applyFont="1" applyFill="1" applyBorder="1" applyAlignment="1" applyProtection="1">
      <alignment horizontal="center" vertical="center" shrinkToFit="1"/>
    </xf>
    <xf numFmtId="180" fontId="18" fillId="3" borderId="8" xfId="0" applyNumberFormat="1" applyFont="1" applyFill="1" applyBorder="1" applyAlignment="1" applyProtection="1">
      <alignment horizontal="center" vertical="center" shrinkToFit="1"/>
    </xf>
    <xf numFmtId="180" fontId="18" fillId="3" borderId="6" xfId="0" applyNumberFormat="1" applyFont="1" applyFill="1" applyBorder="1" applyAlignment="1" applyProtection="1">
      <alignment horizontal="center" vertical="center" shrinkToFit="1"/>
    </xf>
    <xf numFmtId="0" fontId="18" fillId="3" borderId="14" xfId="0" applyFont="1" applyFill="1" applyBorder="1" applyAlignment="1" applyProtection="1">
      <alignment horizontal="center" vertical="center" shrinkToFit="1"/>
    </xf>
    <xf numFmtId="0" fontId="18" fillId="3" borderId="15" xfId="0" applyFont="1" applyFill="1" applyBorder="1" applyAlignment="1" applyProtection="1">
      <alignment horizontal="center" vertical="center" shrinkToFit="1"/>
    </xf>
    <xf numFmtId="180" fontId="18" fillId="3" borderId="16" xfId="0" applyNumberFormat="1" applyFont="1" applyFill="1" applyBorder="1" applyAlignment="1" applyProtection="1">
      <alignment horizontal="center" vertical="center" shrinkToFit="1"/>
    </xf>
    <xf numFmtId="180" fontId="18" fillId="3" borderId="15" xfId="0" applyNumberFormat="1" applyFont="1" applyFill="1" applyBorder="1" applyAlignment="1" applyProtection="1">
      <alignment horizontal="center" vertical="center" shrinkToFit="1"/>
    </xf>
    <xf numFmtId="0" fontId="18" fillId="0" borderId="17" xfId="0" applyFont="1" applyFill="1" applyBorder="1" applyAlignment="1" applyProtection="1">
      <alignment horizontal="center" vertical="center" shrinkToFit="1"/>
    </xf>
    <xf numFmtId="0" fontId="18" fillId="0" borderId="18" xfId="0" applyFont="1" applyFill="1" applyBorder="1" applyAlignment="1" applyProtection="1">
      <alignment horizontal="center" vertical="center" shrinkToFit="1"/>
    </xf>
    <xf numFmtId="180" fontId="18" fillId="0" borderId="19" xfId="0" applyNumberFormat="1" applyFont="1" applyFill="1" applyBorder="1" applyAlignment="1" applyProtection="1">
      <alignment horizontal="center" vertical="center" shrinkToFit="1"/>
    </xf>
    <xf numFmtId="0" fontId="7" fillId="0" borderId="18" xfId="0" applyFont="1" applyBorder="1" applyAlignment="1" applyProtection="1">
      <alignment vertical="center" shrinkToFit="1"/>
    </xf>
    <xf numFmtId="0" fontId="7" fillId="0" borderId="19" xfId="0" applyFont="1" applyBorder="1" applyAlignment="1" applyProtection="1">
      <alignment vertical="center" shrinkToFit="1"/>
    </xf>
    <xf numFmtId="184" fontId="18" fillId="0" borderId="3" xfId="2" applyNumberFormat="1" applyFont="1" applyFill="1" applyBorder="1" applyAlignment="1" applyProtection="1">
      <alignment horizontal="center" vertical="center" shrinkToFit="1"/>
    </xf>
    <xf numFmtId="0" fontId="5" fillId="2" borderId="13" xfId="0" applyFont="1" applyFill="1" applyBorder="1" applyAlignment="1" applyProtection="1">
      <alignment horizontal="center" vertical="center"/>
    </xf>
    <xf numFmtId="0" fontId="24" fillId="0" borderId="3" xfId="0" applyFont="1" applyFill="1" applyBorder="1" applyAlignment="1" applyProtection="1">
      <alignment horizontal="center" vertical="center" shrinkToFit="1"/>
    </xf>
    <xf numFmtId="177" fontId="0" fillId="0" borderId="0" xfId="0" applyNumberFormat="1" applyProtection="1">
      <alignment vertical="center"/>
    </xf>
    <xf numFmtId="177" fontId="6" fillId="0" borderId="0" xfId="0" applyNumberFormat="1" applyFont="1" applyProtection="1">
      <alignment vertical="center"/>
    </xf>
    <xf numFmtId="180" fontId="18" fillId="3" borderId="10" xfId="0" applyNumberFormat="1" applyFont="1" applyFill="1" applyBorder="1" applyAlignment="1" applyProtection="1">
      <alignment horizontal="center" vertical="center" shrinkToFit="1"/>
    </xf>
    <xf numFmtId="0" fontId="0" fillId="0" borderId="0" xfId="0" applyAlignment="1" applyProtection="1">
      <alignment horizontal="center" vertical="center" shrinkToFit="1"/>
    </xf>
    <xf numFmtId="0" fontId="6" fillId="0" borderId="0" xfId="0" applyFont="1" applyAlignment="1" applyProtection="1">
      <alignment horizontal="center" vertical="center" shrinkToFit="1"/>
    </xf>
    <xf numFmtId="177" fontId="18" fillId="0" borderId="20" xfId="0" applyNumberFormat="1" applyFont="1" applyFill="1" applyBorder="1" applyAlignment="1" applyProtection="1">
      <alignment horizontal="center" vertical="center" shrinkToFit="1"/>
    </xf>
    <xf numFmtId="0" fontId="18" fillId="0" borderId="20" xfId="0" applyFont="1" applyFill="1" applyBorder="1" applyAlignment="1" applyProtection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center" shrinkToFit="1"/>
    </xf>
    <xf numFmtId="0" fontId="5" fillId="2" borderId="21" xfId="0" applyFont="1" applyFill="1" applyBorder="1" applyAlignment="1" applyProtection="1">
      <alignment horizontal="center" vertical="center" wrapText="1"/>
    </xf>
    <xf numFmtId="0" fontId="5" fillId="2" borderId="22" xfId="0" applyFont="1" applyFill="1" applyBorder="1" applyAlignment="1" applyProtection="1">
      <alignment horizontal="center" vertical="center" wrapText="1"/>
    </xf>
    <xf numFmtId="0" fontId="5" fillId="2" borderId="23" xfId="0" applyFont="1" applyFill="1" applyBorder="1" applyAlignment="1" applyProtection="1">
      <alignment horizontal="center" vertical="center" wrapText="1"/>
    </xf>
    <xf numFmtId="0" fontId="5" fillId="2" borderId="22" xfId="0" applyFont="1" applyFill="1" applyBorder="1" applyAlignment="1" applyProtection="1">
      <alignment horizontal="center" vertical="center"/>
    </xf>
    <xf numFmtId="0" fontId="5" fillId="2" borderId="23" xfId="0" applyFont="1" applyFill="1" applyBorder="1" applyAlignment="1" applyProtection="1">
      <alignment horizontal="center" vertical="center"/>
    </xf>
    <xf numFmtId="0" fontId="3" fillId="0" borderId="24" xfId="0" applyFont="1" applyBorder="1" applyAlignment="1" applyProtection="1">
      <alignment vertical="center"/>
    </xf>
    <xf numFmtId="0" fontId="3" fillId="0" borderId="25" xfId="0" applyFont="1" applyBorder="1" applyAlignment="1" applyProtection="1">
      <alignment vertical="center"/>
    </xf>
    <xf numFmtId="0" fontId="3" fillId="0" borderId="26" xfId="0" applyFont="1" applyBorder="1" applyAlignment="1" applyProtection="1">
      <alignment vertical="center"/>
    </xf>
    <xf numFmtId="0" fontId="11" fillId="2" borderId="22" xfId="0" applyFont="1" applyFill="1" applyBorder="1" applyAlignment="1" applyProtection="1">
      <alignment horizontal="center" vertical="center"/>
    </xf>
    <xf numFmtId="184" fontId="18" fillId="3" borderId="3" xfId="2" applyNumberFormat="1" applyFont="1" applyFill="1" applyBorder="1" applyAlignment="1" applyProtection="1">
      <alignment horizontal="center" vertical="center" shrinkToFit="1"/>
    </xf>
    <xf numFmtId="0" fontId="18" fillId="0" borderId="1" xfId="0" applyFont="1" applyFill="1" applyBorder="1" applyAlignment="1" applyProtection="1">
      <alignment horizontal="center" vertical="center" shrinkToFit="1"/>
    </xf>
    <xf numFmtId="0" fontId="3" fillId="0" borderId="27" xfId="2" applyNumberFormat="1" applyFont="1" applyBorder="1" applyAlignment="1" applyProtection="1">
      <alignment horizontal="center" vertical="center" shrinkToFit="1"/>
    </xf>
    <xf numFmtId="0" fontId="25" fillId="0" borderId="3" xfId="2" applyNumberFormat="1" applyFont="1" applyBorder="1" applyAlignment="1" applyProtection="1">
      <alignment horizontal="center" vertical="center" shrinkToFit="1"/>
    </xf>
    <xf numFmtId="0" fontId="3" fillId="0" borderId="20" xfId="2" applyNumberFormat="1" applyFont="1" applyBorder="1" applyAlignment="1" applyProtection="1">
      <alignment horizontal="center" vertical="center" shrinkToFit="1"/>
    </xf>
    <xf numFmtId="184" fontId="18" fillId="0" borderId="18" xfId="0" applyNumberFormat="1" applyFont="1" applyFill="1" applyBorder="1" applyAlignment="1" applyProtection="1">
      <alignment horizontal="center" vertical="center" shrinkToFit="1"/>
    </xf>
    <xf numFmtId="0" fontId="5" fillId="2" borderId="28" xfId="0" applyFont="1" applyFill="1" applyBorder="1" applyAlignment="1" applyProtection="1">
      <alignment horizontal="center" vertical="center" wrapText="1" shrinkToFit="1"/>
    </xf>
    <xf numFmtId="0" fontId="5" fillId="2" borderId="29" xfId="0" applyFont="1" applyFill="1" applyBorder="1" applyAlignment="1" applyProtection="1">
      <alignment horizontal="center" vertical="center" shrinkToFit="1"/>
    </xf>
    <xf numFmtId="0" fontId="5" fillId="2" borderId="30" xfId="0" applyFont="1" applyFill="1" applyBorder="1" applyAlignment="1" applyProtection="1">
      <alignment horizontal="center" vertical="center" shrinkToFit="1"/>
    </xf>
    <xf numFmtId="0" fontId="18" fillId="0" borderId="31" xfId="0" applyFont="1" applyFill="1" applyBorder="1" applyAlignment="1" applyProtection="1">
      <alignment horizontal="center" vertical="center" wrapText="1" shrinkToFit="1"/>
    </xf>
    <xf numFmtId="177" fontId="18" fillId="0" borderId="32" xfId="0" applyNumberFormat="1" applyFont="1" applyFill="1" applyBorder="1" applyAlignment="1" applyProtection="1">
      <alignment horizontal="center" vertical="center" shrinkToFit="1"/>
    </xf>
    <xf numFmtId="0" fontId="18" fillId="0" borderId="31" xfId="0" applyFont="1" applyFill="1" applyBorder="1" applyAlignment="1" applyProtection="1">
      <alignment vertical="center" shrinkToFit="1"/>
    </xf>
    <xf numFmtId="0" fontId="18" fillId="0" borderId="30" xfId="0" applyFont="1" applyFill="1" applyBorder="1" applyAlignment="1" applyProtection="1">
      <alignment vertical="center" shrinkToFit="1"/>
    </xf>
    <xf numFmtId="0" fontId="7" fillId="0" borderId="0" xfId="0" applyFont="1" applyBorder="1" applyAlignment="1" applyProtection="1">
      <alignment vertical="center" shrinkToFit="1"/>
    </xf>
    <xf numFmtId="177" fontId="18" fillId="0" borderId="33" xfId="0" applyNumberFormat="1" applyFont="1" applyFill="1" applyBorder="1" applyAlignment="1" applyProtection="1">
      <alignment horizontal="center" vertical="center" shrinkToFit="1"/>
    </xf>
    <xf numFmtId="177" fontId="22" fillId="0" borderId="32" xfId="0" applyNumberFormat="1" applyFont="1" applyFill="1" applyBorder="1" applyAlignment="1" applyProtection="1">
      <alignment horizontal="center" vertical="center" shrinkToFit="1"/>
    </xf>
    <xf numFmtId="0" fontId="18" fillId="0" borderId="34" xfId="0" applyFont="1" applyFill="1" applyBorder="1" applyAlignment="1" applyProtection="1">
      <alignment horizontal="center" vertical="center" shrinkToFit="1"/>
    </xf>
    <xf numFmtId="0" fontId="18" fillId="0" borderId="35" xfId="0" applyFont="1" applyFill="1" applyBorder="1" applyAlignment="1" applyProtection="1">
      <alignment horizontal="center" vertical="center" shrinkToFit="1"/>
    </xf>
    <xf numFmtId="177" fontId="18" fillId="0" borderId="25" xfId="0" applyNumberFormat="1" applyFont="1" applyFill="1" applyBorder="1" applyAlignment="1" applyProtection="1">
      <alignment horizontal="center" vertical="center" shrinkToFit="1"/>
    </xf>
    <xf numFmtId="0" fontId="3" fillId="0" borderId="36" xfId="0" applyFont="1" applyBorder="1" applyAlignment="1" applyProtection="1">
      <alignment vertical="center"/>
    </xf>
    <xf numFmtId="41" fontId="26" fillId="0" borderId="7" xfId="2" applyFont="1" applyBorder="1" applyAlignment="1" applyProtection="1">
      <alignment horizontal="center" vertical="center" wrapText="1" shrinkToFit="1"/>
    </xf>
    <xf numFmtId="41" fontId="26" fillId="0" borderId="7" xfId="2" applyFont="1" applyBorder="1" applyAlignment="1" applyProtection="1">
      <alignment horizontal="center" vertical="center" shrinkToFit="1"/>
    </xf>
    <xf numFmtId="185" fontId="26" fillId="0" borderId="7" xfId="1" applyNumberFormat="1" applyFont="1" applyBorder="1" applyAlignment="1" applyProtection="1">
      <alignment horizontal="center" vertical="center" shrinkToFit="1"/>
    </xf>
    <xf numFmtId="41" fontId="26" fillId="0" borderId="27" xfId="2" applyFont="1" applyBorder="1" applyAlignment="1" applyProtection="1">
      <alignment horizontal="center" vertical="center" wrapText="1" shrinkToFit="1"/>
    </xf>
    <xf numFmtId="41" fontId="26" fillId="0" borderId="8" xfId="2" applyFont="1" applyBorder="1" applyAlignment="1" applyProtection="1">
      <alignment horizontal="center" vertical="center" shrinkToFit="1"/>
    </xf>
    <xf numFmtId="185" fontId="26" fillId="0" borderId="8" xfId="1" applyNumberFormat="1" applyFont="1" applyBorder="1" applyAlignment="1" applyProtection="1">
      <alignment horizontal="center" vertical="center" shrinkToFit="1"/>
    </xf>
    <xf numFmtId="41" fontId="26" fillId="0" borderId="8" xfId="2" applyFont="1" applyBorder="1" applyAlignment="1" applyProtection="1">
      <alignment horizontal="center" vertical="center" wrapText="1" shrinkToFit="1"/>
    </xf>
    <xf numFmtId="41" fontId="26" fillId="0" borderId="8" xfId="2" applyFont="1" applyBorder="1" applyAlignment="1" applyProtection="1">
      <alignment vertical="center" shrinkToFit="1"/>
    </xf>
    <xf numFmtId="0" fontId="26" fillId="0" borderId="8" xfId="2" applyNumberFormat="1" applyFont="1" applyBorder="1" applyAlignment="1" applyProtection="1">
      <alignment horizontal="center" vertical="center" shrinkToFit="1"/>
    </xf>
    <xf numFmtId="0" fontId="26" fillId="0" borderId="37" xfId="2" applyNumberFormat="1" applyFont="1" applyBorder="1" applyAlignment="1" applyProtection="1">
      <alignment horizontal="center" vertical="center" shrinkToFit="1"/>
    </xf>
    <xf numFmtId="185" fontId="26" fillId="0" borderId="34" xfId="1" applyNumberFormat="1" applyFont="1" applyBorder="1" applyAlignment="1" applyProtection="1">
      <alignment horizontal="center" vertical="center" shrinkToFit="1"/>
    </xf>
    <xf numFmtId="185" fontId="26" fillId="0" borderId="27" xfId="1" applyNumberFormat="1" applyFont="1" applyBorder="1" applyAlignment="1" applyProtection="1">
      <alignment horizontal="center" vertical="center"/>
    </xf>
    <xf numFmtId="185" fontId="26" fillId="0" borderId="8" xfId="1" applyNumberFormat="1" applyFont="1" applyBorder="1" applyAlignment="1" applyProtection="1">
      <alignment horizontal="center" vertical="center"/>
    </xf>
    <xf numFmtId="41" fontId="26" fillId="0" borderId="34" xfId="2" applyFont="1" applyBorder="1" applyAlignment="1" applyProtection="1">
      <alignment horizontal="center" vertical="center" wrapText="1" shrinkToFit="1"/>
    </xf>
    <xf numFmtId="185" fontId="26" fillId="0" borderId="34" xfId="1" applyNumberFormat="1" applyFont="1" applyBorder="1" applyAlignment="1" applyProtection="1">
      <alignment horizontal="center" vertical="center"/>
    </xf>
    <xf numFmtId="177" fontId="26" fillId="0" borderId="7" xfId="2" applyNumberFormat="1" applyFont="1" applyBorder="1" applyAlignment="1" applyProtection="1">
      <alignment horizontal="right" vertical="center" shrinkToFit="1"/>
    </xf>
    <xf numFmtId="176" fontId="26" fillId="0" borderId="7" xfId="1" applyNumberFormat="1" applyFont="1" applyBorder="1" applyAlignment="1" applyProtection="1">
      <alignment horizontal="center" vertical="center" shrinkToFit="1"/>
    </xf>
    <xf numFmtId="176" fontId="28" fillId="0" borderId="7" xfId="1" applyNumberFormat="1" applyFont="1" applyBorder="1" applyAlignment="1" applyProtection="1">
      <alignment horizontal="center" vertical="center" wrapText="1" shrinkToFit="1"/>
    </xf>
    <xf numFmtId="177" fontId="26" fillId="0" borderId="8" xfId="2" applyNumberFormat="1" applyFont="1" applyBorder="1" applyAlignment="1" applyProtection="1">
      <alignment horizontal="right" vertical="center" shrinkToFit="1"/>
    </xf>
    <xf numFmtId="176" fontId="26" fillId="0" borderId="8" xfId="1" applyNumberFormat="1" applyFont="1" applyBorder="1" applyAlignment="1" applyProtection="1">
      <alignment horizontal="center" vertical="center" shrinkToFit="1"/>
    </xf>
    <xf numFmtId="178" fontId="28" fillId="0" borderId="8" xfId="1" applyNumberFormat="1" applyFont="1" applyBorder="1" applyAlignment="1" applyProtection="1">
      <alignment horizontal="center" vertical="center" wrapText="1" shrinkToFit="1"/>
    </xf>
    <xf numFmtId="177" fontId="26" fillId="0" borderId="37" xfId="2" applyNumberFormat="1" applyFont="1" applyBorder="1" applyAlignment="1" applyProtection="1">
      <alignment horizontal="right" vertical="center" shrinkToFit="1"/>
    </xf>
    <xf numFmtId="41" fontId="26" fillId="0" borderId="37" xfId="2" applyFont="1" applyBorder="1" applyAlignment="1" applyProtection="1">
      <alignment horizontal="center" vertical="center" shrinkToFit="1"/>
    </xf>
    <xf numFmtId="176" fontId="26" fillId="0" borderId="37" xfId="1" applyNumberFormat="1" applyFont="1" applyBorder="1" applyAlignment="1" applyProtection="1">
      <alignment horizontal="center" vertical="center" shrinkToFit="1"/>
    </xf>
    <xf numFmtId="178" fontId="28" fillId="0" borderId="37" xfId="1" applyNumberFormat="1" applyFont="1" applyBorder="1" applyAlignment="1" applyProtection="1">
      <alignment horizontal="center" vertical="center" wrapText="1" shrinkToFit="1"/>
    </xf>
    <xf numFmtId="41" fontId="26" fillId="0" borderId="8" xfId="2" applyFont="1" applyBorder="1" applyAlignment="1" applyProtection="1">
      <alignment horizontal="center" vertical="center"/>
    </xf>
    <xf numFmtId="179" fontId="26" fillId="0" borderId="8" xfId="2" applyNumberFormat="1" applyFont="1" applyBorder="1" applyAlignment="1" applyProtection="1">
      <alignment horizontal="right" vertical="center" shrinkToFit="1"/>
    </xf>
    <xf numFmtId="178" fontId="26" fillId="0" borderId="8" xfId="0" applyNumberFormat="1" applyFont="1" applyBorder="1" applyAlignment="1" applyProtection="1">
      <alignment horizontal="center" vertical="center" shrinkToFit="1"/>
    </xf>
    <xf numFmtId="0" fontId="26" fillId="0" borderId="24" xfId="0" applyFont="1" applyBorder="1" applyAlignment="1" applyProtection="1">
      <alignment vertical="center" shrinkToFit="1"/>
    </xf>
    <xf numFmtId="41" fontId="26" fillId="0" borderId="37" xfId="2" applyFont="1" applyBorder="1" applyAlignment="1" applyProtection="1">
      <alignment horizontal="center" vertical="center"/>
    </xf>
    <xf numFmtId="179" fontId="26" fillId="0" borderId="37" xfId="2" applyNumberFormat="1" applyFont="1" applyBorder="1" applyAlignment="1" applyProtection="1">
      <alignment horizontal="right" vertical="center" shrinkToFit="1"/>
    </xf>
    <xf numFmtId="178" fontId="26" fillId="0" borderId="37" xfId="0" applyNumberFormat="1" applyFont="1" applyBorder="1" applyAlignment="1" applyProtection="1">
      <alignment horizontal="center" vertical="center" shrinkToFit="1"/>
    </xf>
    <xf numFmtId="0" fontId="26" fillId="0" borderId="26" xfId="0" applyFont="1" applyBorder="1" applyAlignment="1" applyProtection="1">
      <alignment vertical="center" shrinkToFit="1"/>
    </xf>
    <xf numFmtId="41" fontId="29" fillId="0" borderId="7" xfId="2" applyFont="1" applyBorder="1" applyAlignment="1" applyProtection="1">
      <alignment horizontal="center" vertical="center"/>
    </xf>
    <xf numFmtId="0" fontId="26" fillId="0" borderId="36" xfId="0" applyFont="1" applyBorder="1" applyAlignment="1" applyProtection="1">
      <alignment vertical="center" wrapText="1"/>
    </xf>
    <xf numFmtId="0" fontId="28" fillId="0" borderId="38" xfId="0" applyFont="1" applyBorder="1" applyAlignment="1" applyProtection="1">
      <alignment horizontal="center" vertical="center" wrapText="1"/>
    </xf>
    <xf numFmtId="0" fontId="26" fillId="0" borderId="15" xfId="0" applyFont="1" applyBorder="1" applyAlignment="1" applyProtection="1">
      <alignment horizontal="center" vertical="center"/>
    </xf>
    <xf numFmtId="0" fontId="26" fillId="0" borderId="24" xfId="0" applyFont="1" applyBorder="1" applyAlignment="1" applyProtection="1">
      <alignment vertical="center" wrapText="1"/>
    </xf>
    <xf numFmtId="0" fontId="26" fillId="0" borderId="27" xfId="0" applyFont="1" applyBorder="1" applyAlignment="1" applyProtection="1">
      <alignment horizontal="center" vertical="center"/>
    </xf>
    <xf numFmtId="0" fontId="26" fillId="0" borderId="7" xfId="0" applyFont="1" applyBorder="1" applyAlignment="1" applyProtection="1">
      <alignment horizontal="center" vertical="center"/>
    </xf>
    <xf numFmtId="0" fontId="26" fillId="0" borderId="26" xfId="0" applyFont="1" applyBorder="1" applyAlignment="1" applyProtection="1">
      <alignment vertical="center" wrapText="1"/>
    </xf>
    <xf numFmtId="0" fontId="33" fillId="4" borderId="10" xfId="0" applyFont="1" applyFill="1" applyBorder="1" applyAlignment="1" applyProtection="1">
      <alignment horizontal="center" vertical="center" shrinkToFit="1"/>
    </xf>
    <xf numFmtId="0" fontId="33" fillId="4" borderId="39" xfId="0" applyFont="1" applyFill="1" applyBorder="1" applyAlignment="1" applyProtection="1">
      <alignment horizontal="center" vertical="center" shrinkToFit="1"/>
    </xf>
    <xf numFmtId="181" fontId="33" fillId="3" borderId="40" xfId="2" applyNumberFormat="1" applyFont="1" applyFill="1" applyBorder="1" applyAlignment="1" applyProtection="1">
      <alignment horizontal="right" vertical="center" shrinkToFit="1"/>
    </xf>
    <xf numFmtId="183" fontId="33" fillId="3" borderId="41" xfId="2" applyNumberFormat="1" applyFont="1" applyFill="1" applyBorder="1" applyAlignment="1" applyProtection="1">
      <alignment horizontal="center" vertical="center" shrinkToFit="1"/>
    </xf>
    <xf numFmtId="183" fontId="33" fillId="3" borderId="42" xfId="2" applyNumberFormat="1" applyFont="1" applyFill="1" applyBorder="1" applyAlignment="1" applyProtection="1">
      <alignment horizontal="center" vertical="center" shrinkToFit="1"/>
    </xf>
    <xf numFmtId="177" fontId="33" fillId="3" borderId="43" xfId="2" applyNumberFormat="1" applyFont="1" applyFill="1" applyBorder="1" applyAlignment="1" applyProtection="1">
      <alignment horizontal="right" vertical="center" shrinkToFit="1"/>
    </xf>
    <xf numFmtId="177" fontId="33" fillId="3" borderId="44" xfId="2" applyNumberFormat="1" applyFont="1" applyFill="1" applyBorder="1" applyAlignment="1" applyProtection="1">
      <alignment horizontal="right" vertical="center" shrinkToFit="1"/>
    </xf>
    <xf numFmtId="181" fontId="33" fillId="3" borderId="12" xfId="2" applyNumberFormat="1" applyFont="1" applyFill="1" applyBorder="1" applyAlignment="1" applyProtection="1">
      <alignment vertical="center" shrinkToFit="1"/>
    </xf>
    <xf numFmtId="183" fontId="33" fillId="3" borderId="45" xfId="2" applyNumberFormat="1" applyFont="1" applyFill="1" applyBorder="1" applyAlignment="1" applyProtection="1">
      <alignment horizontal="center" vertical="center" shrinkToFit="1"/>
    </xf>
    <xf numFmtId="183" fontId="33" fillId="3" borderId="46" xfId="2" applyNumberFormat="1" applyFont="1" applyFill="1" applyBorder="1" applyAlignment="1" applyProtection="1">
      <alignment horizontal="center" vertical="center" shrinkToFit="1"/>
    </xf>
    <xf numFmtId="177" fontId="33" fillId="0" borderId="47" xfId="2" applyNumberFormat="1" applyFont="1" applyBorder="1" applyAlignment="1" applyProtection="1">
      <alignment horizontal="right" vertical="center" shrinkToFit="1"/>
    </xf>
    <xf numFmtId="177" fontId="33" fillId="3" borderId="48" xfId="2" applyNumberFormat="1" applyFont="1" applyFill="1" applyBorder="1" applyAlignment="1" applyProtection="1">
      <alignment horizontal="right" vertical="center" shrinkToFit="1"/>
    </xf>
    <xf numFmtId="0" fontId="28" fillId="0" borderId="31" xfId="0" applyFont="1" applyBorder="1">
      <alignment vertical="center"/>
    </xf>
    <xf numFmtId="181" fontId="35" fillId="3" borderId="8" xfId="2" applyNumberFormat="1" applyFont="1" applyFill="1" applyBorder="1" applyAlignment="1" applyProtection="1">
      <alignment horizontal="center" vertical="center" wrapText="1" shrinkToFit="1"/>
    </xf>
    <xf numFmtId="181" fontId="35" fillId="3" borderId="49" xfId="2" applyNumberFormat="1" applyFont="1" applyFill="1" applyBorder="1" applyAlignment="1" applyProtection="1">
      <alignment horizontal="center" vertical="center" wrapText="1" shrinkToFit="1"/>
    </xf>
    <xf numFmtId="181" fontId="35" fillId="3" borderId="50" xfId="2" applyNumberFormat="1" applyFont="1" applyFill="1" applyBorder="1" applyAlignment="1" applyProtection="1">
      <alignment horizontal="center" vertical="center" wrapText="1" shrinkToFit="1"/>
    </xf>
    <xf numFmtId="177" fontId="35" fillId="0" borderId="15" xfId="2" applyNumberFormat="1" applyFont="1" applyBorder="1" applyAlignment="1" applyProtection="1">
      <alignment horizontal="right" vertical="center" shrinkToFit="1"/>
    </xf>
    <xf numFmtId="177" fontId="35" fillId="3" borderId="24" xfId="2" applyNumberFormat="1" applyFont="1" applyFill="1" applyBorder="1" applyAlignment="1" applyProtection="1">
      <alignment horizontal="right" vertical="center" shrinkToFit="1"/>
    </xf>
    <xf numFmtId="0" fontId="33" fillId="0" borderId="30" xfId="0" applyFont="1" applyBorder="1" applyAlignment="1" applyProtection="1">
      <alignment vertical="center" wrapText="1"/>
    </xf>
    <xf numFmtId="181" fontId="35" fillId="3" borderId="1" xfId="2" applyNumberFormat="1" applyFont="1" applyFill="1" applyBorder="1" applyAlignment="1" applyProtection="1">
      <alignment horizontal="center" vertical="center" wrapText="1" shrinkToFit="1"/>
    </xf>
    <xf numFmtId="183" fontId="32" fillId="3" borderId="19" xfId="2" applyNumberFormat="1" applyFont="1" applyFill="1" applyBorder="1" applyAlignment="1" applyProtection="1">
      <alignment horizontal="center" vertical="center" shrinkToFit="1"/>
    </xf>
    <xf numFmtId="183" fontId="32" fillId="3" borderId="51" xfId="2" applyNumberFormat="1" applyFont="1" applyFill="1" applyBorder="1" applyAlignment="1" applyProtection="1">
      <alignment horizontal="center" vertical="center" shrinkToFit="1"/>
    </xf>
    <xf numFmtId="177" fontId="35" fillId="0" borderId="4" xfId="2" applyNumberFormat="1" applyFont="1" applyBorder="1" applyAlignment="1" applyProtection="1">
      <alignment horizontal="right" vertical="center" shrinkToFit="1"/>
    </xf>
    <xf numFmtId="177" fontId="35" fillId="3" borderId="33" xfId="2" applyNumberFormat="1" applyFont="1" applyFill="1" applyBorder="1" applyAlignment="1" applyProtection="1">
      <alignment horizontal="right" vertical="center" shrinkToFit="1"/>
    </xf>
    <xf numFmtId="181" fontId="33" fillId="3" borderId="52" xfId="2" applyNumberFormat="1" applyFont="1" applyFill="1" applyBorder="1" applyAlignment="1" applyProtection="1">
      <alignment vertical="center" shrinkToFit="1"/>
    </xf>
    <xf numFmtId="183" fontId="33" fillId="3" borderId="53" xfId="2" applyNumberFormat="1" applyFont="1" applyFill="1" applyBorder="1" applyAlignment="1" applyProtection="1">
      <alignment horizontal="center" vertical="center" shrinkToFit="1"/>
    </xf>
    <xf numFmtId="183" fontId="33" fillId="3" borderId="54" xfId="2" applyNumberFormat="1" applyFont="1" applyFill="1" applyBorder="1" applyAlignment="1" applyProtection="1">
      <alignment horizontal="center" vertical="center" shrinkToFit="1"/>
    </xf>
    <xf numFmtId="177" fontId="33" fillId="0" borderId="55" xfId="2" applyNumberFormat="1" applyFont="1" applyBorder="1" applyAlignment="1" applyProtection="1">
      <alignment horizontal="right" vertical="center" shrinkToFit="1"/>
    </xf>
    <xf numFmtId="177" fontId="33" fillId="3" borderId="56" xfId="2" applyNumberFormat="1" applyFont="1" applyFill="1" applyBorder="1" applyAlignment="1" applyProtection="1">
      <alignment horizontal="right" vertical="center" shrinkToFit="1"/>
    </xf>
    <xf numFmtId="181" fontId="33" fillId="3" borderId="3" xfId="2" applyNumberFormat="1" applyFont="1" applyFill="1" applyBorder="1" applyAlignment="1" applyProtection="1">
      <alignment vertical="center" shrinkToFit="1"/>
    </xf>
    <xf numFmtId="183" fontId="33" fillId="3" borderId="18" xfId="2" applyNumberFormat="1" applyFont="1" applyFill="1" applyBorder="1" applyAlignment="1" applyProtection="1">
      <alignment horizontal="center" vertical="center" shrinkToFit="1"/>
    </xf>
    <xf numFmtId="183" fontId="33" fillId="3" borderId="57" xfId="2" applyNumberFormat="1" applyFont="1" applyFill="1" applyBorder="1" applyAlignment="1" applyProtection="1">
      <alignment horizontal="center" vertical="center" shrinkToFit="1"/>
    </xf>
    <xf numFmtId="177" fontId="33" fillId="0" borderId="2" xfId="2" applyNumberFormat="1" applyFont="1" applyBorder="1" applyAlignment="1" applyProtection="1">
      <alignment horizontal="right" vertical="center" shrinkToFit="1"/>
    </xf>
    <xf numFmtId="177" fontId="33" fillId="3" borderId="32" xfId="2" applyNumberFormat="1" applyFont="1" applyFill="1" applyBorder="1" applyAlignment="1" applyProtection="1">
      <alignment horizontal="right" vertical="center" shrinkToFit="1"/>
    </xf>
    <xf numFmtId="181" fontId="33" fillId="3" borderId="58" xfId="2" applyNumberFormat="1" applyFont="1" applyFill="1" applyBorder="1" applyAlignment="1" applyProtection="1">
      <alignment vertical="center" shrinkToFit="1"/>
    </xf>
    <xf numFmtId="183" fontId="33" fillId="3" borderId="59" xfId="2" applyNumberFormat="1" applyFont="1" applyFill="1" applyBorder="1" applyAlignment="1" applyProtection="1">
      <alignment horizontal="center" vertical="center" shrinkToFit="1"/>
    </xf>
    <xf numFmtId="183" fontId="33" fillId="3" borderId="60" xfId="2" applyNumberFormat="1" applyFont="1" applyFill="1" applyBorder="1" applyAlignment="1" applyProtection="1">
      <alignment horizontal="center" vertical="center" shrinkToFit="1"/>
    </xf>
    <xf numFmtId="177" fontId="33" fillId="0" borderId="61" xfId="2" applyNumberFormat="1" applyFont="1" applyBorder="1" applyAlignment="1" applyProtection="1">
      <alignment horizontal="right" vertical="center" shrinkToFit="1"/>
    </xf>
    <xf numFmtId="177" fontId="33" fillId="3" borderId="62" xfId="2" applyNumberFormat="1" applyFont="1" applyFill="1" applyBorder="1" applyAlignment="1" applyProtection="1">
      <alignment horizontal="right" vertical="center" shrinkToFit="1"/>
    </xf>
    <xf numFmtId="20" fontId="33" fillId="4" borderId="22" xfId="0" applyNumberFormat="1" applyFont="1" applyFill="1" applyBorder="1" applyAlignment="1" applyProtection="1">
      <alignment horizontal="center" vertical="center" shrinkToFit="1"/>
    </xf>
    <xf numFmtId="20" fontId="33" fillId="4" borderId="63" xfId="0" applyNumberFormat="1" applyFont="1" applyFill="1" applyBorder="1" applyAlignment="1" applyProtection="1">
      <alignment horizontal="center" vertical="center" shrinkToFit="1"/>
    </xf>
    <xf numFmtId="0" fontId="33" fillId="4" borderId="64" xfId="0" applyFont="1" applyFill="1" applyBorder="1" applyAlignment="1" applyProtection="1">
      <alignment horizontal="center" vertical="center" shrinkToFit="1"/>
    </xf>
    <xf numFmtId="0" fontId="33" fillId="4" borderId="65" xfId="0" applyFont="1" applyFill="1" applyBorder="1" applyAlignment="1" applyProtection="1">
      <alignment horizontal="center" vertical="center" shrinkToFit="1"/>
    </xf>
    <xf numFmtId="0" fontId="33" fillId="0" borderId="66" xfId="0" applyFont="1" applyBorder="1" applyAlignment="1" applyProtection="1">
      <alignment horizontal="center" vertical="center" shrinkToFit="1"/>
    </xf>
    <xf numFmtId="182" fontId="33" fillId="0" borderId="67" xfId="0" applyNumberFormat="1" applyFont="1" applyBorder="1" applyAlignment="1" applyProtection="1">
      <alignment horizontal="center" vertical="center" shrinkToFit="1"/>
    </xf>
    <xf numFmtId="182" fontId="33" fillId="0" borderId="68" xfId="0" applyNumberFormat="1" applyFont="1" applyBorder="1" applyAlignment="1" applyProtection="1">
      <alignment horizontal="center" vertical="center" shrinkToFit="1"/>
    </xf>
    <xf numFmtId="182" fontId="36" fillId="0" borderId="69" xfId="0" quotePrefix="1" applyNumberFormat="1" applyFont="1" applyFill="1" applyBorder="1" applyAlignment="1" applyProtection="1">
      <alignment horizontal="center" vertical="center" shrinkToFit="1"/>
    </xf>
    <xf numFmtId="0" fontId="33" fillId="0" borderId="6" xfId="0" applyFont="1" applyFill="1" applyBorder="1" applyAlignment="1" applyProtection="1">
      <alignment horizontal="center" vertical="center" wrapText="1" shrinkToFit="1"/>
    </xf>
    <xf numFmtId="182" fontId="33" fillId="0" borderId="6" xfId="0" applyNumberFormat="1" applyFont="1" applyBorder="1" applyAlignment="1" applyProtection="1">
      <alignment horizontal="center" vertical="center" shrinkToFit="1"/>
    </xf>
    <xf numFmtId="182" fontId="33" fillId="0" borderId="70" xfId="0" applyNumberFormat="1" applyFont="1" applyBorder="1" applyAlignment="1" applyProtection="1">
      <alignment horizontal="center" vertical="center" shrinkToFit="1"/>
    </xf>
    <xf numFmtId="182" fontId="36" fillId="0" borderId="71" xfId="0" quotePrefix="1" applyNumberFormat="1" applyFont="1" applyFill="1" applyBorder="1" applyAlignment="1" applyProtection="1">
      <alignment horizontal="center" vertical="center" shrinkToFit="1"/>
    </xf>
    <xf numFmtId="182" fontId="33" fillId="0" borderId="3" xfId="0" applyNumberFormat="1" applyFont="1" applyBorder="1" applyAlignment="1" applyProtection="1">
      <alignment horizontal="center" vertical="center" shrinkToFit="1"/>
    </xf>
    <xf numFmtId="182" fontId="33" fillId="0" borderId="18" xfId="0" applyNumberFormat="1" applyFont="1" applyBorder="1" applyAlignment="1" applyProtection="1">
      <alignment horizontal="center" vertical="center" shrinkToFit="1"/>
    </xf>
    <xf numFmtId="182" fontId="36" fillId="0" borderId="57" xfId="0" quotePrefix="1" applyNumberFormat="1" applyFont="1" applyFill="1" applyBorder="1" applyAlignment="1" applyProtection="1">
      <alignment horizontal="center" vertical="center" shrinkToFit="1"/>
    </xf>
    <xf numFmtId="0" fontId="32" fillId="0" borderId="57" xfId="0" applyFont="1" applyFill="1" applyBorder="1" applyAlignment="1" applyProtection="1">
      <alignment vertical="center" wrapText="1" shrinkToFit="1"/>
    </xf>
    <xf numFmtId="182" fontId="33" fillId="3" borderId="61" xfId="2" applyNumberFormat="1" applyFont="1" applyFill="1" applyBorder="1" applyAlignment="1" applyProtection="1">
      <alignment horizontal="center" vertical="center" shrinkToFit="1"/>
    </xf>
    <xf numFmtId="182" fontId="33" fillId="3" borderId="58" xfId="2" applyNumberFormat="1" applyFont="1" applyFill="1" applyBorder="1" applyAlignment="1" applyProtection="1">
      <alignment horizontal="center" vertical="center" shrinkToFit="1"/>
    </xf>
    <xf numFmtId="182" fontId="37" fillId="3" borderId="58" xfId="2" applyNumberFormat="1" applyFont="1" applyFill="1" applyBorder="1" applyAlignment="1" applyProtection="1">
      <alignment horizontal="center" vertical="center" shrinkToFit="1"/>
    </xf>
    <xf numFmtId="182" fontId="33" fillId="3" borderId="59" xfId="2" applyNumberFormat="1" applyFont="1" applyFill="1" applyBorder="1" applyAlignment="1" applyProtection="1">
      <alignment horizontal="center" vertical="center" shrinkToFit="1"/>
    </xf>
    <xf numFmtId="182" fontId="36" fillId="3" borderId="60" xfId="0" quotePrefix="1" applyNumberFormat="1" applyFont="1" applyFill="1" applyBorder="1" applyAlignment="1" applyProtection="1">
      <alignment horizontal="center" vertical="center" shrinkToFit="1"/>
    </xf>
    <xf numFmtId="178" fontId="32" fillId="3" borderId="62" xfId="2" applyNumberFormat="1" applyFont="1" applyFill="1" applyBorder="1" applyAlignment="1" applyProtection="1">
      <alignment horizontal="left" vertical="center" shrinkToFit="1"/>
    </xf>
    <xf numFmtId="0" fontId="5" fillId="3" borderId="72" xfId="0" applyFont="1" applyFill="1" applyBorder="1" applyAlignment="1" applyProtection="1">
      <alignment horizontal="center" vertical="center"/>
    </xf>
    <xf numFmtId="185" fontId="18" fillId="0" borderId="3" xfId="0" applyNumberFormat="1" applyFont="1" applyFill="1" applyBorder="1" applyAlignment="1" applyProtection="1">
      <alignment horizontal="center" vertical="center" shrinkToFit="1"/>
    </xf>
    <xf numFmtId="185" fontId="5" fillId="3" borderId="66" xfId="0" applyNumberFormat="1" applyFont="1" applyFill="1" applyBorder="1" applyAlignment="1" applyProtection="1">
      <alignment horizontal="center" vertical="center" wrapText="1"/>
    </xf>
    <xf numFmtId="41" fontId="18" fillId="3" borderId="3" xfId="2" applyFont="1" applyFill="1" applyBorder="1" applyAlignment="1" applyProtection="1">
      <alignment horizontal="center" vertical="center" shrinkToFit="1"/>
    </xf>
    <xf numFmtId="180" fontId="18" fillId="3" borderId="3" xfId="0" applyNumberFormat="1" applyFont="1" applyFill="1" applyBorder="1" applyAlignment="1" applyProtection="1">
      <alignment horizontal="center" vertical="center" shrinkToFit="1"/>
    </xf>
    <xf numFmtId="0" fontId="18" fillId="3" borderId="3" xfId="0" applyFont="1" applyFill="1" applyBorder="1" applyAlignment="1" applyProtection="1">
      <alignment horizontal="center" vertical="center" shrinkToFit="1"/>
    </xf>
    <xf numFmtId="184" fontId="18" fillId="3" borderId="15" xfId="2" applyNumberFormat="1" applyFont="1" applyFill="1" applyBorder="1" applyAlignment="1" applyProtection="1">
      <alignment horizontal="center" vertical="center" shrinkToFit="1"/>
    </xf>
    <xf numFmtId="184" fontId="18" fillId="3" borderId="8" xfId="2" applyNumberFormat="1" applyFont="1" applyFill="1" applyBorder="1" applyAlignment="1" applyProtection="1">
      <alignment horizontal="center" vertical="center" shrinkToFit="1"/>
    </xf>
    <xf numFmtId="41" fontId="18" fillId="3" borderId="8" xfId="2" applyFont="1" applyFill="1" applyBorder="1" applyAlignment="1" applyProtection="1">
      <alignment horizontal="center" vertical="center" shrinkToFit="1"/>
    </xf>
    <xf numFmtId="0" fontId="18" fillId="5" borderId="7" xfId="0" applyFont="1" applyFill="1" applyBorder="1" applyAlignment="1" applyProtection="1">
      <alignment horizontal="center" vertical="center" shrinkToFit="1"/>
    </xf>
    <xf numFmtId="0" fontId="18" fillId="5" borderId="8" xfId="0" applyFont="1" applyFill="1" applyBorder="1" applyAlignment="1" applyProtection="1">
      <alignment horizontal="center" vertical="center" shrinkToFit="1"/>
    </xf>
    <xf numFmtId="184" fontId="18" fillId="5" borderId="15" xfId="2" applyNumberFormat="1" applyFont="1" applyFill="1" applyBorder="1" applyAlignment="1" applyProtection="1">
      <alignment horizontal="center" vertical="center" shrinkToFit="1"/>
    </xf>
    <xf numFmtId="180" fontId="18" fillId="5" borderId="15" xfId="0" applyNumberFormat="1" applyFont="1" applyFill="1" applyBorder="1" applyAlignment="1" applyProtection="1">
      <alignment horizontal="center" vertical="center" shrinkToFit="1"/>
    </xf>
    <xf numFmtId="184" fontId="18" fillId="3" borderId="0" xfId="0" applyNumberFormat="1" applyFont="1" applyFill="1" applyBorder="1" applyAlignment="1" applyProtection="1">
      <alignment horizontal="center" vertical="center" shrinkToFit="1"/>
    </xf>
    <xf numFmtId="0" fontId="18" fillId="3" borderId="1" xfId="0" applyFont="1" applyFill="1" applyBorder="1" applyAlignment="1" applyProtection="1">
      <alignment horizontal="center" vertical="center" shrinkToFit="1"/>
    </xf>
    <xf numFmtId="0" fontId="18" fillId="5" borderId="14" xfId="0" applyFont="1" applyFill="1" applyBorder="1" applyAlignment="1" applyProtection="1">
      <alignment horizontal="center" vertical="center" shrinkToFit="1"/>
    </xf>
    <xf numFmtId="0" fontId="18" fillId="5" borderId="15" xfId="0" applyFont="1" applyFill="1" applyBorder="1" applyAlignment="1" applyProtection="1">
      <alignment horizontal="center" vertical="center" shrinkToFit="1"/>
    </xf>
    <xf numFmtId="184" fontId="18" fillId="5" borderId="0" xfId="0" applyNumberFormat="1" applyFont="1" applyFill="1" applyBorder="1" applyAlignment="1" applyProtection="1">
      <alignment horizontal="center" vertical="center" shrinkToFit="1"/>
    </xf>
    <xf numFmtId="180" fontId="18" fillId="5" borderId="16" xfId="0" applyNumberFormat="1" applyFont="1" applyFill="1" applyBorder="1" applyAlignment="1" applyProtection="1">
      <alignment horizontal="center" vertical="center" shrinkToFit="1"/>
    </xf>
    <xf numFmtId="184" fontId="18" fillId="3" borderId="27" xfId="2" applyNumberFormat="1" applyFont="1" applyFill="1" applyBorder="1" applyAlignment="1" applyProtection="1">
      <alignment horizontal="center" vertical="center" shrinkToFit="1"/>
    </xf>
    <xf numFmtId="177" fontId="18" fillId="3" borderId="8" xfId="0" applyNumberFormat="1" applyFont="1" applyFill="1" applyBorder="1" applyAlignment="1" applyProtection="1">
      <alignment horizontal="center" vertical="center" shrinkToFit="1"/>
    </xf>
    <xf numFmtId="184" fontId="18" fillId="5" borderId="49" xfId="0" applyNumberFormat="1" applyFont="1" applyFill="1" applyBorder="1" applyAlignment="1" applyProtection="1">
      <alignment horizontal="center" vertical="center" shrinkToFit="1"/>
    </xf>
    <xf numFmtId="180" fontId="18" fillId="5" borderId="8" xfId="0" applyNumberFormat="1" applyFont="1" applyFill="1" applyBorder="1" applyAlignment="1" applyProtection="1">
      <alignment horizontal="center" vertical="center" shrinkToFit="1"/>
    </xf>
    <xf numFmtId="0" fontId="18" fillId="3" borderId="10" xfId="0" applyFont="1" applyFill="1" applyBorder="1" applyAlignment="1" applyProtection="1">
      <alignment horizontal="center" vertical="center" shrinkToFit="1"/>
    </xf>
    <xf numFmtId="184" fontId="18" fillId="3" borderId="8" xfId="0" applyNumberFormat="1" applyFont="1" applyFill="1" applyBorder="1" applyAlignment="1" applyProtection="1">
      <alignment horizontal="center" vertical="center" shrinkToFit="1"/>
    </xf>
    <xf numFmtId="184" fontId="18" fillId="5" borderId="27" xfId="2" applyNumberFormat="1" applyFont="1" applyFill="1" applyBorder="1" applyAlignment="1" applyProtection="1">
      <alignment horizontal="center" vertical="center" shrinkToFit="1"/>
    </xf>
    <xf numFmtId="0" fontId="18" fillId="3" borderId="17" xfId="0" applyFont="1" applyFill="1" applyBorder="1" applyAlignment="1" applyProtection="1">
      <alignment horizontal="center" vertical="center" shrinkToFit="1"/>
    </xf>
    <xf numFmtId="0" fontId="18" fillId="3" borderId="9" xfId="0" applyFont="1" applyFill="1" applyBorder="1" applyAlignment="1" applyProtection="1">
      <alignment horizontal="center" vertical="center" shrinkToFit="1"/>
    </xf>
    <xf numFmtId="0" fontId="18" fillId="3" borderId="18" xfId="0" applyFont="1" applyFill="1" applyBorder="1" applyAlignment="1" applyProtection="1">
      <alignment horizontal="center" vertical="center" shrinkToFit="1"/>
    </xf>
    <xf numFmtId="0" fontId="18" fillId="3" borderId="0" xfId="0" applyFont="1" applyFill="1" applyBorder="1" applyAlignment="1" applyProtection="1">
      <alignment horizontal="center" vertical="center" shrinkToFit="1"/>
    </xf>
    <xf numFmtId="0" fontId="18" fillId="3" borderId="2" xfId="0" applyFont="1" applyFill="1" applyBorder="1" applyAlignment="1" applyProtection="1">
      <alignment horizontal="center" vertical="center" shrinkToFit="1"/>
    </xf>
    <xf numFmtId="184" fontId="18" fillId="3" borderId="18" xfId="0" applyNumberFormat="1" applyFont="1" applyFill="1" applyBorder="1" applyAlignment="1" applyProtection="1">
      <alignment horizontal="center" vertical="center" shrinkToFit="1"/>
    </xf>
    <xf numFmtId="177" fontId="18" fillId="3" borderId="0" xfId="0" applyNumberFormat="1" applyFont="1" applyFill="1" applyBorder="1" applyAlignment="1" applyProtection="1">
      <alignment horizontal="center" vertical="center" shrinkToFit="1"/>
    </xf>
    <xf numFmtId="177" fontId="18" fillId="3" borderId="2" xfId="0" applyNumberFormat="1" applyFont="1" applyFill="1" applyBorder="1" applyAlignment="1" applyProtection="1">
      <alignment horizontal="center" vertical="center" shrinkToFit="1"/>
    </xf>
    <xf numFmtId="180" fontId="18" fillId="3" borderId="19" xfId="0" applyNumberFormat="1" applyFont="1" applyFill="1" applyBorder="1" applyAlignment="1" applyProtection="1">
      <alignment horizontal="center" vertical="center" shrinkToFit="1"/>
    </xf>
    <xf numFmtId="180" fontId="18" fillId="3" borderId="11" xfId="0" applyNumberFormat="1" applyFont="1" applyFill="1" applyBorder="1" applyAlignment="1" applyProtection="1">
      <alignment horizontal="center" vertical="center" shrinkToFit="1"/>
    </xf>
    <xf numFmtId="180" fontId="18" fillId="3" borderId="4" xfId="0" applyNumberFormat="1" applyFont="1" applyFill="1" applyBorder="1" applyAlignment="1" applyProtection="1">
      <alignment horizontal="center" vertical="center" shrinkToFit="1"/>
    </xf>
    <xf numFmtId="0" fontId="22" fillId="3" borderId="3" xfId="0" applyFont="1" applyFill="1" applyBorder="1" applyAlignment="1" applyProtection="1">
      <alignment horizontal="center" vertical="center" shrinkToFit="1"/>
    </xf>
    <xf numFmtId="184" fontId="18" fillId="5" borderId="8" xfId="2" applyNumberFormat="1" applyFont="1" applyFill="1" applyBorder="1" applyAlignment="1" applyProtection="1">
      <alignment horizontal="center" vertical="center" shrinkToFit="1"/>
    </xf>
    <xf numFmtId="41" fontId="18" fillId="3" borderId="20" xfId="2" applyFont="1" applyFill="1" applyBorder="1" applyAlignment="1" applyProtection="1">
      <alignment horizontal="center" vertical="center" shrinkToFit="1"/>
    </xf>
    <xf numFmtId="0" fontId="18" fillId="5" borderId="47" xfId="0" applyFont="1" applyFill="1" applyBorder="1" applyAlignment="1" applyProtection="1">
      <alignment horizontal="center" vertical="center" shrinkToFit="1"/>
    </xf>
    <xf numFmtId="0" fontId="18" fillId="5" borderId="12" xfId="0" applyFont="1" applyFill="1" applyBorder="1" applyAlignment="1" applyProtection="1">
      <alignment horizontal="center" vertical="center" shrinkToFit="1"/>
    </xf>
    <xf numFmtId="177" fontId="18" fillId="5" borderId="8" xfId="0" applyNumberFormat="1" applyFont="1" applyFill="1" applyBorder="1" applyAlignment="1" applyProtection="1">
      <alignment horizontal="center" vertical="center" shrinkToFit="1"/>
    </xf>
    <xf numFmtId="0" fontId="7" fillId="3" borderId="0" xfId="0" applyFont="1" applyFill="1" applyBorder="1" applyAlignment="1" applyProtection="1">
      <alignment vertical="center" shrinkToFit="1"/>
    </xf>
    <xf numFmtId="0" fontId="7" fillId="3" borderId="11" xfId="0" applyFont="1" applyFill="1" applyBorder="1" applyAlignment="1" applyProtection="1">
      <alignment vertical="center" shrinkToFit="1"/>
    </xf>
    <xf numFmtId="180" fontId="18" fillId="5" borderId="6" xfId="0" applyNumberFormat="1" applyFont="1" applyFill="1" applyBorder="1" applyAlignment="1" applyProtection="1">
      <alignment horizontal="center" vertical="center" shrinkToFit="1"/>
    </xf>
    <xf numFmtId="0" fontId="18" fillId="3" borderId="20" xfId="0" applyFont="1" applyFill="1" applyBorder="1" applyAlignment="1" applyProtection="1">
      <alignment horizontal="center" vertical="center" shrinkToFit="1"/>
    </xf>
    <xf numFmtId="184" fontId="18" fillId="3" borderId="2" xfId="2" applyNumberFormat="1" applyFont="1" applyFill="1" applyBorder="1" applyAlignment="1" applyProtection="1">
      <alignment horizontal="center" vertical="center" shrinkToFit="1"/>
    </xf>
    <xf numFmtId="180" fontId="18" fillId="5" borderId="10" xfId="0" applyNumberFormat="1" applyFont="1" applyFill="1" applyBorder="1" applyAlignment="1" applyProtection="1">
      <alignment horizontal="center" vertical="center" shrinkToFit="1"/>
    </xf>
    <xf numFmtId="177" fontId="18" fillId="3" borderId="3" xfId="2" applyNumberFormat="1" applyFont="1" applyFill="1" applyBorder="1" applyAlignment="1" applyProtection="1">
      <alignment horizontal="center" vertical="center" shrinkToFit="1"/>
    </xf>
    <xf numFmtId="0" fontId="7" fillId="3" borderId="17" xfId="0" applyFont="1" applyFill="1" applyBorder="1" applyAlignment="1" applyProtection="1">
      <alignment vertical="center" shrinkToFit="1"/>
    </xf>
    <xf numFmtId="0" fontId="7" fillId="3" borderId="10" xfId="0" applyFont="1" applyFill="1" applyBorder="1" applyAlignment="1" applyProtection="1">
      <alignment vertical="center" shrinkToFit="1"/>
    </xf>
    <xf numFmtId="0" fontId="7" fillId="3" borderId="18" xfId="0" applyFont="1" applyFill="1" applyBorder="1" applyAlignment="1" applyProtection="1">
      <alignment vertical="center" shrinkToFit="1"/>
    </xf>
    <xf numFmtId="0" fontId="7" fillId="3" borderId="2" xfId="0" applyFont="1" applyFill="1" applyBorder="1" applyAlignment="1" applyProtection="1">
      <alignment vertical="center" shrinkToFit="1"/>
    </xf>
    <xf numFmtId="0" fontId="7" fillId="3" borderId="19" xfId="0" applyFont="1" applyFill="1" applyBorder="1" applyAlignment="1" applyProtection="1">
      <alignment vertical="center" shrinkToFit="1"/>
    </xf>
    <xf numFmtId="0" fontId="7" fillId="3" borderId="4" xfId="0" applyFont="1" applyFill="1" applyBorder="1" applyAlignment="1" applyProtection="1">
      <alignment vertical="center" shrinkToFit="1"/>
    </xf>
    <xf numFmtId="184" fontId="18" fillId="5" borderId="27" xfId="2" applyNumberFormat="1" applyFont="1" applyFill="1" applyBorder="1" applyAlignment="1" applyProtection="1">
      <alignment vertical="center" shrinkToFit="1"/>
    </xf>
    <xf numFmtId="0" fontId="18" fillId="0" borderId="73" xfId="0" applyFont="1" applyFill="1" applyBorder="1" applyAlignment="1" applyProtection="1">
      <alignment vertical="center" shrinkToFit="1"/>
    </xf>
    <xf numFmtId="180" fontId="18" fillId="5" borderId="74" xfId="0" applyNumberFormat="1" applyFont="1" applyFill="1" applyBorder="1" applyAlignment="1" applyProtection="1">
      <alignment horizontal="center" vertical="center" shrinkToFit="1"/>
    </xf>
    <xf numFmtId="180" fontId="18" fillId="3" borderId="74" xfId="0" applyNumberFormat="1" applyFont="1" applyFill="1" applyBorder="1" applyAlignment="1" applyProtection="1">
      <alignment horizontal="center" vertical="center" shrinkToFit="1"/>
    </xf>
    <xf numFmtId="0" fontId="26" fillId="0" borderId="38" xfId="0" applyFont="1" applyBorder="1" applyAlignment="1" applyProtection="1">
      <alignment horizontal="center" vertical="center" shrinkToFit="1"/>
    </xf>
    <xf numFmtId="0" fontId="26" fillId="0" borderId="8" xfId="0" applyFont="1" applyBorder="1" applyAlignment="1" applyProtection="1">
      <alignment horizontal="center" vertical="center" shrinkToFit="1"/>
    </xf>
    <xf numFmtId="41" fontId="26" fillId="0" borderId="27" xfId="2" applyFont="1" applyBorder="1" applyAlignment="1" applyProtection="1">
      <alignment horizontal="center" vertical="center" wrapText="1" shrinkToFit="1"/>
    </xf>
    <xf numFmtId="41" fontId="26" fillId="0" borderId="3" xfId="2" applyFont="1" applyBorder="1" applyAlignment="1" applyProtection="1">
      <alignment horizontal="center" vertical="center" wrapText="1" shrinkToFit="1"/>
    </xf>
    <xf numFmtId="41" fontId="26" fillId="0" borderId="7" xfId="2" applyFont="1" applyBorder="1" applyAlignment="1" applyProtection="1">
      <alignment horizontal="center" vertical="center" wrapText="1" shrinkToFit="1"/>
    </xf>
    <xf numFmtId="0" fontId="26" fillId="0" borderId="100" xfId="0" applyFont="1" applyBorder="1" applyAlignment="1" applyProtection="1">
      <alignment horizontal="center" vertical="center"/>
    </xf>
    <xf numFmtId="0" fontId="26" fillId="0" borderId="10" xfId="0" applyFont="1" applyBorder="1" applyAlignment="1" applyProtection="1">
      <alignment horizontal="center" vertical="center"/>
    </xf>
    <xf numFmtId="0" fontId="26" fillId="0" borderId="87" xfId="0" applyFont="1" applyBorder="1" applyAlignment="1" applyProtection="1">
      <alignment horizontal="center" vertical="center"/>
    </xf>
    <xf numFmtId="0" fontId="26" fillId="0" borderId="2" xfId="0" applyFont="1" applyBorder="1" applyAlignment="1" applyProtection="1">
      <alignment horizontal="center" vertical="center"/>
    </xf>
    <xf numFmtId="0" fontId="26" fillId="0" borderId="96" xfId="0" applyFont="1" applyBorder="1" applyAlignment="1" applyProtection="1">
      <alignment horizontal="center" vertical="center"/>
    </xf>
    <xf numFmtId="0" fontId="26" fillId="0" borderId="14" xfId="0" applyFont="1" applyBorder="1" applyAlignment="1" applyProtection="1">
      <alignment horizontal="center" vertical="center"/>
    </xf>
    <xf numFmtId="0" fontId="26" fillId="0" borderId="88" xfId="0" applyFont="1" applyBorder="1" applyAlignment="1" applyProtection="1">
      <alignment horizontal="center" vertical="center"/>
    </xf>
    <xf numFmtId="0" fontId="26" fillId="0" borderId="35" xfId="0" applyFont="1" applyBorder="1" applyAlignment="1" applyProtection="1">
      <alignment horizontal="center" vertical="center"/>
    </xf>
    <xf numFmtId="41" fontId="26" fillId="0" borderId="49" xfId="2" applyFont="1" applyBorder="1" applyAlignment="1" applyProtection="1">
      <alignment horizontal="center" vertical="center"/>
    </xf>
    <xf numFmtId="41" fontId="26" fillId="0" borderId="15" xfId="2" applyFont="1" applyBorder="1" applyAlignment="1" applyProtection="1">
      <alignment horizontal="center" vertical="center"/>
    </xf>
    <xf numFmtId="41" fontId="26" fillId="0" borderId="79" xfId="2" applyFont="1" applyBorder="1" applyAlignment="1" applyProtection="1">
      <alignment horizontal="center" vertical="center"/>
    </xf>
    <xf numFmtId="41" fontId="26" fillId="0" borderId="80" xfId="2" applyFont="1" applyBorder="1" applyAlignment="1" applyProtection="1">
      <alignment horizontal="center" vertical="center"/>
    </xf>
    <xf numFmtId="41" fontId="26" fillId="0" borderId="49" xfId="2" applyFont="1" applyBorder="1" applyAlignment="1" applyProtection="1">
      <alignment horizontal="center" vertical="center" shrinkToFit="1"/>
    </xf>
    <xf numFmtId="41" fontId="26" fillId="0" borderId="15" xfId="2" applyFont="1" applyBorder="1" applyAlignment="1" applyProtection="1">
      <alignment horizontal="center" vertical="center" shrinkToFit="1"/>
    </xf>
    <xf numFmtId="0" fontId="26" fillId="0" borderId="89" xfId="0" applyFont="1" applyBorder="1" applyAlignment="1" applyProtection="1">
      <alignment horizontal="center" vertical="center" shrinkToFit="1"/>
    </xf>
    <xf numFmtId="0" fontId="26" fillId="0" borderId="15" xfId="0" applyFont="1" applyBorder="1" applyAlignment="1" applyProtection="1">
      <alignment horizontal="center" vertical="center" shrinkToFit="1"/>
    </xf>
    <xf numFmtId="0" fontId="26" fillId="0" borderId="100" xfId="0" applyFont="1" applyBorder="1" applyAlignment="1" applyProtection="1">
      <alignment horizontal="center" vertical="center" shrinkToFit="1"/>
    </xf>
    <xf numFmtId="0" fontId="26" fillId="0" borderId="10" xfId="0" applyFont="1" applyBorder="1" applyAlignment="1" applyProtection="1">
      <alignment horizontal="center" vertical="center" shrinkToFit="1"/>
    </xf>
    <xf numFmtId="0" fontId="26" fillId="0" borderId="87" xfId="0" applyFont="1" applyBorder="1" applyAlignment="1" applyProtection="1">
      <alignment horizontal="center" vertical="center" shrinkToFit="1"/>
    </xf>
    <xf numFmtId="0" fontId="26" fillId="0" borderId="2" xfId="0" applyFont="1" applyBorder="1" applyAlignment="1" applyProtection="1">
      <alignment horizontal="center" vertical="center" shrinkToFit="1"/>
    </xf>
    <xf numFmtId="0" fontId="26" fillId="0" borderId="96" xfId="0" applyFont="1" applyBorder="1" applyAlignment="1" applyProtection="1">
      <alignment horizontal="center" vertical="center" shrinkToFit="1"/>
    </xf>
    <xf numFmtId="0" fontId="26" fillId="0" borderId="14" xfId="0" applyFont="1" applyBorder="1" applyAlignment="1" applyProtection="1">
      <alignment horizontal="center" vertical="center" shrinkToFit="1"/>
    </xf>
    <xf numFmtId="0" fontId="26" fillId="0" borderId="75" xfId="0" applyFont="1" applyBorder="1" applyAlignment="1" applyProtection="1">
      <alignment horizontal="center" vertical="center"/>
    </xf>
    <xf numFmtId="0" fontId="26" fillId="0" borderId="7" xfId="0" applyFont="1" applyBorder="1" applyAlignment="1" applyProtection="1">
      <alignment horizontal="center" vertical="center"/>
    </xf>
    <xf numFmtId="0" fontId="26" fillId="0" borderId="38" xfId="0" applyFont="1" applyBorder="1" applyAlignment="1" applyProtection="1">
      <alignment horizontal="center" vertical="center"/>
    </xf>
    <xf numFmtId="0" fontId="26" fillId="0" borderId="8" xfId="0" applyFont="1" applyBorder="1" applyAlignment="1" applyProtection="1">
      <alignment horizontal="center" vertical="center"/>
    </xf>
    <xf numFmtId="0" fontId="5" fillId="2" borderId="63" xfId="0" applyFont="1" applyFill="1" applyBorder="1" applyAlignment="1" applyProtection="1">
      <alignment horizontal="center" vertical="center"/>
    </xf>
    <xf numFmtId="0" fontId="5" fillId="2" borderId="86" xfId="0" applyFont="1" applyFill="1" applyBorder="1" applyAlignment="1" applyProtection="1">
      <alignment horizontal="center" vertical="center"/>
    </xf>
    <xf numFmtId="41" fontId="26" fillId="0" borderId="79" xfId="2" applyFont="1" applyBorder="1" applyAlignment="1" applyProtection="1">
      <alignment horizontal="center" vertical="center" shrinkToFit="1"/>
    </xf>
    <xf numFmtId="41" fontId="26" fillId="0" borderId="80" xfId="2" applyFont="1" applyBorder="1" applyAlignment="1" applyProtection="1">
      <alignment horizontal="center" vertical="center" shrinkToFit="1"/>
    </xf>
    <xf numFmtId="41" fontId="26" fillId="0" borderId="84" xfId="2" applyFont="1" applyBorder="1" applyAlignment="1" applyProtection="1">
      <alignment horizontal="center" vertical="center" shrinkToFit="1"/>
    </xf>
    <xf numFmtId="41" fontId="26" fillId="0" borderId="74" xfId="2" applyFont="1" applyBorder="1" applyAlignment="1" applyProtection="1">
      <alignment horizontal="center" vertical="center" shrinkToFit="1"/>
    </xf>
    <xf numFmtId="0" fontId="26" fillId="0" borderId="15" xfId="0" applyFont="1" applyBorder="1" applyAlignment="1" applyProtection="1">
      <alignment horizontal="center" vertical="center"/>
    </xf>
    <xf numFmtId="0" fontId="28" fillId="0" borderId="8" xfId="0" applyFont="1" applyBorder="1" applyAlignment="1" applyProtection="1">
      <alignment horizontal="center" vertical="center"/>
    </xf>
    <xf numFmtId="0" fontId="31" fillId="0" borderId="8" xfId="0" quotePrefix="1" applyFont="1" applyBorder="1" applyAlignment="1" applyProtection="1">
      <alignment horizontal="center" vertical="center" wrapText="1"/>
    </xf>
    <xf numFmtId="0" fontId="31" fillId="0" borderId="8" xfId="0" applyFont="1" applyBorder="1" applyAlignment="1" applyProtection="1">
      <alignment horizontal="center" vertical="center" wrapText="1"/>
    </xf>
    <xf numFmtId="0" fontId="31" fillId="0" borderId="49" xfId="0" quotePrefix="1" applyFont="1" applyBorder="1" applyAlignment="1" applyProtection="1">
      <alignment horizontal="center" vertical="center" wrapText="1"/>
    </xf>
    <xf numFmtId="0" fontId="31" fillId="0" borderId="15" xfId="0" quotePrefix="1" applyFont="1" applyBorder="1" applyAlignment="1" applyProtection="1">
      <alignment horizontal="center" vertical="center" wrapText="1"/>
    </xf>
    <xf numFmtId="41" fontId="26" fillId="0" borderId="34" xfId="2" applyFont="1" applyBorder="1" applyAlignment="1" applyProtection="1">
      <alignment horizontal="center" vertical="center" wrapText="1" shrinkToFit="1"/>
    </xf>
    <xf numFmtId="0" fontId="5" fillId="2" borderId="21" xfId="0" applyFont="1" applyFill="1" applyBorder="1" applyAlignment="1" applyProtection="1">
      <alignment horizontal="center" vertical="center"/>
    </xf>
    <xf numFmtId="0" fontId="5" fillId="2" borderId="22" xfId="0" applyFont="1" applyFill="1" applyBorder="1" applyAlignment="1" applyProtection="1">
      <alignment horizontal="center" vertical="center"/>
    </xf>
    <xf numFmtId="0" fontId="28" fillId="0" borderId="99" xfId="0" applyFont="1" applyBorder="1" applyAlignment="1" applyProtection="1">
      <alignment horizontal="center" vertical="center" wrapText="1" shrinkToFit="1"/>
    </xf>
    <xf numFmtId="0" fontId="28" fillId="0" borderId="31" xfId="0" applyFont="1" applyBorder="1" applyAlignment="1" applyProtection="1">
      <alignment horizontal="center" vertical="center" wrapText="1" shrinkToFit="1"/>
    </xf>
    <xf numFmtId="0" fontId="28" fillId="0" borderId="75" xfId="0" applyFont="1" applyBorder="1" applyAlignment="1" applyProtection="1">
      <alignment horizontal="center" vertical="center" wrapText="1" shrinkToFit="1"/>
    </xf>
    <xf numFmtId="0" fontId="26" fillId="0" borderId="27" xfId="0" applyFont="1" applyBorder="1" applyAlignment="1" applyProtection="1">
      <alignment horizontal="center" vertical="center"/>
    </xf>
    <xf numFmtId="0" fontId="5" fillId="2" borderId="77" xfId="0" applyFont="1" applyFill="1" applyBorder="1" applyAlignment="1" applyProtection="1">
      <alignment horizontal="center" vertical="center"/>
    </xf>
    <xf numFmtId="0" fontId="5" fillId="2" borderId="13" xfId="0" applyFont="1" applyFill="1" applyBorder="1" applyAlignment="1" applyProtection="1">
      <alignment horizontal="center" vertical="center"/>
    </xf>
    <xf numFmtId="41" fontId="9" fillId="2" borderId="97" xfId="2" applyFont="1" applyFill="1" applyBorder="1" applyAlignment="1" applyProtection="1">
      <alignment horizontal="center" vertical="center" shrinkToFit="1"/>
    </xf>
    <xf numFmtId="41" fontId="9" fillId="2" borderId="98" xfId="2" applyFont="1" applyFill="1" applyBorder="1" applyAlignment="1" applyProtection="1">
      <alignment horizontal="center" vertical="center" shrinkToFit="1"/>
    </xf>
    <xf numFmtId="176" fontId="26" fillId="0" borderId="79" xfId="1" applyNumberFormat="1" applyFont="1" applyBorder="1" applyAlignment="1" applyProtection="1">
      <alignment horizontal="center" vertical="center" shrinkToFit="1"/>
    </xf>
    <xf numFmtId="176" fontId="26" fillId="0" borderId="80" xfId="1" applyNumberFormat="1" applyFont="1" applyBorder="1" applyAlignment="1" applyProtection="1">
      <alignment horizontal="center" vertical="center" shrinkToFit="1"/>
    </xf>
    <xf numFmtId="176" fontId="26" fillId="0" borderId="49" xfId="1" applyNumberFormat="1" applyFont="1" applyBorder="1" applyAlignment="1" applyProtection="1">
      <alignment horizontal="center" vertical="center" shrinkToFit="1"/>
    </xf>
    <xf numFmtId="176" fontId="26" fillId="0" borderId="15" xfId="1" applyNumberFormat="1" applyFont="1" applyBorder="1" applyAlignment="1" applyProtection="1">
      <alignment horizontal="center" vertical="center" shrinkToFit="1"/>
    </xf>
    <xf numFmtId="0" fontId="26" fillId="0" borderId="90" xfId="0" applyFont="1" applyBorder="1" applyAlignment="1" applyProtection="1">
      <alignment horizontal="center" vertical="center"/>
    </xf>
    <xf numFmtId="0" fontId="26" fillId="0" borderId="74" xfId="0" applyFont="1" applyBorder="1" applyAlignment="1" applyProtection="1">
      <alignment horizontal="center" vertical="center"/>
    </xf>
    <xf numFmtId="0" fontId="28" fillId="0" borderId="37" xfId="0" applyFont="1" applyBorder="1" applyAlignment="1" applyProtection="1">
      <alignment horizontal="center" vertical="center"/>
    </xf>
    <xf numFmtId="0" fontId="31" fillId="0" borderId="37" xfId="0" quotePrefix="1" applyFont="1" applyBorder="1" applyAlignment="1" applyProtection="1">
      <alignment horizontal="center" vertical="center" wrapText="1"/>
    </xf>
    <xf numFmtId="0" fontId="31" fillId="0" borderId="37" xfId="0" applyFont="1" applyBorder="1" applyAlignment="1" applyProtection="1">
      <alignment horizontal="center" vertical="center" wrapText="1"/>
    </xf>
    <xf numFmtId="0" fontId="5" fillId="2" borderId="77" xfId="0" applyFont="1" applyFill="1" applyBorder="1" applyAlignment="1" applyProtection="1">
      <alignment horizontal="center" vertical="center" wrapText="1"/>
    </xf>
    <xf numFmtId="0" fontId="9" fillId="2" borderId="77" xfId="0" applyFont="1" applyFill="1" applyBorder="1" applyAlignment="1" applyProtection="1">
      <alignment horizontal="center" vertical="center"/>
    </xf>
    <xf numFmtId="0" fontId="9" fillId="2" borderId="92" xfId="0" applyFont="1" applyFill="1" applyBorder="1" applyAlignment="1" applyProtection="1">
      <alignment horizontal="center" vertical="center"/>
    </xf>
    <xf numFmtId="0" fontId="9" fillId="2" borderId="13" xfId="0" applyFont="1" applyFill="1" applyBorder="1" applyAlignment="1" applyProtection="1">
      <alignment horizontal="center" vertical="center"/>
    </xf>
    <xf numFmtId="0" fontId="9" fillId="2" borderId="93" xfId="0" applyFont="1" applyFill="1" applyBorder="1" applyAlignment="1" applyProtection="1">
      <alignment horizontal="center" vertical="center"/>
    </xf>
    <xf numFmtId="0" fontId="26" fillId="0" borderId="94" xfId="0" applyFont="1" applyBorder="1" applyAlignment="1" applyProtection="1">
      <alignment horizontal="center" vertical="center"/>
    </xf>
    <xf numFmtId="0" fontId="26" fillId="0" borderId="95" xfId="0" applyFont="1" applyBorder="1" applyAlignment="1" applyProtection="1">
      <alignment horizontal="center" vertical="center"/>
    </xf>
    <xf numFmtId="0" fontId="26" fillId="0" borderId="37" xfId="0" applyFont="1" applyBorder="1" applyAlignment="1" applyProtection="1">
      <alignment horizontal="center" vertical="center"/>
    </xf>
    <xf numFmtId="0" fontId="26" fillId="0" borderId="26" xfId="0" applyFont="1" applyBorder="1" applyAlignment="1" applyProtection="1">
      <alignment horizontal="center" vertical="center"/>
    </xf>
    <xf numFmtId="0" fontId="26" fillId="0" borderId="24" xfId="0" applyFont="1" applyBorder="1" applyAlignment="1" applyProtection="1">
      <alignment horizontal="center" vertical="center"/>
    </xf>
    <xf numFmtId="0" fontId="26" fillId="0" borderId="36" xfId="0" applyFont="1" applyBorder="1" applyAlignment="1" applyProtection="1">
      <alignment horizontal="center" vertical="center"/>
    </xf>
    <xf numFmtId="0" fontId="26" fillId="0" borderId="49" xfId="0" applyFont="1" applyBorder="1" applyAlignment="1" applyProtection="1">
      <alignment horizontal="center" vertical="center"/>
    </xf>
    <xf numFmtId="0" fontId="26" fillId="0" borderId="91" xfId="0" applyFont="1" applyBorder="1" applyAlignment="1" applyProtection="1">
      <alignment horizontal="center" vertical="center"/>
    </xf>
    <xf numFmtId="0" fontId="5" fillId="2" borderId="63" xfId="0" applyFont="1" applyFill="1" applyBorder="1" applyAlignment="1" applyProtection="1">
      <alignment horizontal="center" vertical="center" wrapText="1"/>
    </xf>
    <xf numFmtId="0" fontId="5" fillId="2" borderId="86" xfId="0" applyFont="1" applyFill="1" applyBorder="1" applyAlignment="1" applyProtection="1">
      <alignment horizontal="center" vertical="center" wrapText="1"/>
    </xf>
    <xf numFmtId="41" fontId="26" fillId="0" borderId="84" xfId="2" applyFont="1" applyBorder="1" applyAlignment="1" applyProtection="1">
      <alignment horizontal="center" vertical="center"/>
    </xf>
    <xf numFmtId="41" fontId="26" fillId="0" borderId="74" xfId="2" applyFont="1" applyBorder="1" applyAlignment="1" applyProtection="1">
      <alignment horizontal="center" vertical="center"/>
    </xf>
    <xf numFmtId="0" fontId="29" fillId="0" borderId="75" xfId="0" applyFont="1" applyBorder="1" applyAlignment="1" applyProtection="1">
      <alignment horizontal="center" vertical="center"/>
    </xf>
    <xf numFmtId="0" fontId="29" fillId="0" borderId="14" xfId="0" applyFont="1" applyBorder="1" applyAlignment="1" applyProtection="1">
      <alignment horizontal="center" vertical="center"/>
    </xf>
    <xf numFmtId="0" fontId="29" fillId="0" borderId="7" xfId="0" applyFont="1" applyBorder="1" applyAlignment="1" applyProtection="1">
      <alignment horizontal="center" vertical="center"/>
    </xf>
    <xf numFmtId="0" fontId="5" fillId="2" borderId="22" xfId="0" applyFont="1" applyFill="1" applyBorder="1" applyAlignment="1" applyProtection="1">
      <alignment horizontal="center" vertical="center" wrapText="1"/>
    </xf>
    <xf numFmtId="0" fontId="30" fillId="0" borderId="79" xfId="0" applyFont="1" applyBorder="1" applyAlignment="1" applyProtection="1">
      <alignment horizontal="center" vertical="center" wrapText="1"/>
    </xf>
    <xf numFmtId="0" fontId="30" fillId="0" borderId="80" xfId="0" applyFont="1" applyBorder="1" applyAlignment="1" applyProtection="1">
      <alignment horizontal="center" vertical="center" wrapText="1"/>
    </xf>
    <xf numFmtId="49" fontId="31" fillId="0" borderId="49" xfId="0" applyNumberFormat="1" applyFont="1" applyBorder="1" applyAlignment="1" applyProtection="1">
      <alignment horizontal="center" vertical="center" wrapText="1"/>
    </xf>
    <xf numFmtId="49" fontId="31" fillId="0" borderId="15" xfId="0" quotePrefix="1" applyNumberFormat="1" applyFont="1" applyBorder="1" applyAlignment="1" applyProtection="1">
      <alignment horizontal="center" vertical="center" wrapText="1"/>
    </xf>
    <xf numFmtId="0" fontId="26" fillId="0" borderId="89" xfId="0" applyFont="1" applyBorder="1" applyAlignment="1" applyProtection="1">
      <alignment horizontal="center" vertical="center"/>
    </xf>
    <xf numFmtId="0" fontId="21" fillId="0" borderId="0" xfId="0" applyFont="1" applyAlignment="1" applyProtection="1">
      <alignment horizontal="center" vertical="center"/>
    </xf>
    <xf numFmtId="0" fontId="5" fillId="2" borderId="76" xfId="0" applyFont="1" applyFill="1" applyBorder="1" applyAlignment="1" applyProtection="1">
      <alignment horizontal="center" vertical="center"/>
    </xf>
    <xf numFmtId="0" fontId="5" fillId="2" borderId="78" xfId="0" applyFont="1" applyFill="1" applyBorder="1" applyAlignment="1" applyProtection="1">
      <alignment horizontal="center" vertical="center"/>
    </xf>
    <xf numFmtId="41" fontId="26" fillId="0" borderId="81" xfId="2" applyFont="1" applyBorder="1" applyAlignment="1" applyProtection="1">
      <alignment horizontal="center" vertical="center" shrinkToFit="1"/>
    </xf>
    <xf numFmtId="41" fontId="26" fillId="0" borderId="14" xfId="2" applyFont="1" applyBorder="1" applyAlignment="1" applyProtection="1">
      <alignment horizontal="center" vertical="center" shrinkToFit="1"/>
    </xf>
    <xf numFmtId="0" fontId="31" fillId="0" borderId="81" xfId="0" quotePrefix="1" applyFont="1" applyBorder="1" applyAlignment="1" applyProtection="1">
      <alignment horizontal="center" vertical="center" wrapText="1"/>
    </xf>
    <xf numFmtId="0" fontId="31" fillId="0" borderId="14" xfId="0" quotePrefix="1" applyFont="1" applyBorder="1" applyAlignment="1" applyProtection="1">
      <alignment horizontal="center" vertical="center" wrapText="1"/>
    </xf>
    <xf numFmtId="41" fontId="29" fillId="0" borderId="79" xfId="2" applyFont="1" applyBorder="1" applyAlignment="1" applyProtection="1">
      <alignment horizontal="center" vertical="center"/>
    </xf>
    <xf numFmtId="41" fontId="29" fillId="0" borderId="80" xfId="2" applyFont="1" applyBorder="1" applyAlignment="1" applyProtection="1">
      <alignment horizontal="center" vertical="center"/>
    </xf>
    <xf numFmtId="176" fontId="26" fillId="0" borderId="84" xfId="1" applyNumberFormat="1" applyFont="1" applyBorder="1" applyAlignment="1" applyProtection="1">
      <alignment horizontal="center" vertical="center" shrinkToFit="1"/>
    </xf>
    <xf numFmtId="176" fontId="26" fillId="0" borderId="74" xfId="1" applyNumberFormat="1" applyFont="1" applyBorder="1" applyAlignment="1" applyProtection="1">
      <alignment horizontal="center" vertical="center" shrinkToFit="1"/>
    </xf>
    <xf numFmtId="0" fontId="0" fillId="0" borderId="49" xfId="0" applyBorder="1" applyAlignment="1" applyProtection="1">
      <alignment horizontal="center" vertical="center"/>
    </xf>
    <xf numFmtId="0" fontId="0" fillId="0" borderId="85" xfId="0" applyBorder="1" applyAlignment="1" applyProtection="1">
      <alignment horizontal="center" vertical="center"/>
    </xf>
    <xf numFmtId="0" fontId="38" fillId="3" borderId="82" xfId="0" applyFont="1" applyFill="1" applyBorder="1" applyAlignment="1" applyProtection="1">
      <alignment horizontal="center" vertical="center"/>
    </xf>
    <xf numFmtId="0" fontId="38" fillId="3" borderId="83" xfId="0" applyFont="1" applyFill="1" applyBorder="1" applyAlignment="1" applyProtection="1">
      <alignment horizontal="center" vertical="center"/>
    </xf>
    <xf numFmtId="0" fontId="38" fillId="3" borderId="80" xfId="0" applyFont="1" applyFill="1" applyBorder="1" applyAlignment="1" applyProtection="1">
      <alignment horizontal="center" vertical="center"/>
    </xf>
    <xf numFmtId="41" fontId="29" fillId="0" borderId="81" xfId="2" applyFont="1" applyBorder="1" applyAlignment="1" applyProtection="1">
      <alignment horizontal="center" vertical="center" shrinkToFit="1"/>
    </xf>
    <xf numFmtId="41" fontId="29" fillId="0" borderId="14" xfId="2" applyFont="1" applyBorder="1" applyAlignment="1" applyProtection="1">
      <alignment horizontal="center" vertical="center" shrinkToFit="1"/>
    </xf>
    <xf numFmtId="177" fontId="5" fillId="3" borderId="79" xfId="0" applyNumberFormat="1" applyFont="1" applyFill="1" applyBorder="1" applyAlignment="1" applyProtection="1">
      <alignment horizontal="right" vertical="center"/>
    </xf>
    <xf numFmtId="177" fontId="5" fillId="3" borderId="80" xfId="0" applyNumberFormat="1" applyFont="1" applyFill="1" applyBorder="1" applyAlignment="1" applyProtection="1">
      <alignment horizontal="right" vertical="center"/>
    </xf>
    <xf numFmtId="20" fontId="33" fillId="4" borderId="77" xfId="0" applyNumberFormat="1" applyFont="1" applyFill="1" applyBorder="1" applyAlignment="1" applyProtection="1">
      <alignment horizontal="center" vertical="center" shrinkToFit="1"/>
    </xf>
    <xf numFmtId="20" fontId="33" fillId="4" borderId="27" xfId="0" applyNumberFormat="1" applyFont="1" applyFill="1" applyBorder="1" applyAlignment="1" applyProtection="1">
      <alignment horizontal="center" vertical="center" shrinkToFit="1"/>
    </xf>
    <xf numFmtId="0" fontId="0" fillId="0" borderId="112" xfId="0" applyBorder="1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32" fillId="4" borderId="113" xfId="0" applyFont="1" applyFill="1" applyBorder="1" applyAlignment="1" applyProtection="1">
      <alignment horizontal="left" vertical="center" wrapText="1"/>
    </xf>
    <xf numFmtId="0" fontId="32" fillId="4" borderId="114" xfId="0" applyFont="1" applyFill="1" applyBorder="1" applyAlignment="1" applyProtection="1">
      <alignment horizontal="left" vertical="center" wrapText="1"/>
    </xf>
    <xf numFmtId="0" fontId="32" fillId="4" borderId="115" xfId="0" applyFont="1" applyFill="1" applyBorder="1" applyAlignment="1" applyProtection="1">
      <alignment horizontal="left" vertical="center" wrapText="1"/>
    </xf>
    <xf numFmtId="0" fontId="32" fillId="4" borderId="116" xfId="0" applyFont="1" applyFill="1" applyBorder="1" applyAlignment="1" applyProtection="1">
      <alignment horizontal="left" vertical="center" wrapText="1"/>
    </xf>
    <xf numFmtId="0" fontId="32" fillId="4" borderId="117" xfId="0" applyFont="1" applyFill="1" applyBorder="1" applyAlignment="1" applyProtection="1">
      <alignment horizontal="left" vertical="center" wrapText="1"/>
    </xf>
    <xf numFmtId="0" fontId="32" fillId="4" borderId="118" xfId="0" applyFont="1" applyFill="1" applyBorder="1" applyAlignment="1" applyProtection="1">
      <alignment horizontal="left" vertical="center" wrapText="1"/>
    </xf>
    <xf numFmtId="20" fontId="33" fillId="4" borderId="119" xfId="0" quotePrefix="1" applyNumberFormat="1" applyFont="1" applyFill="1" applyBorder="1" applyAlignment="1" applyProtection="1">
      <alignment horizontal="center" vertical="center" wrapText="1" shrinkToFit="1"/>
    </xf>
    <xf numFmtId="20" fontId="33" fillId="4" borderId="120" xfId="0" quotePrefix="1" applyNumberFormat="1" applyFont="1" applyFill="1" applyBorder="1" applyAlignment="1" applyProtection="1">
      <alignment horizontal="center" vertical="center" shrinkToFit="1"/>
    </xf>
    <xf numFmtId="20" fontId="33" fillId="4" borderId="121" xfId="0" applyNumberFormat="1" applyFont="1" applyFill="1" applyBorder="1" applyAlignment="1" applyProtection="1">
      <alignment horizontal="center" vertical="center" shrinkToFit="1"/>
    </xf>
    <xf numFmtId="20" fontId="33" fillId="4" borderId="122" xfId="0" applyNumberFormat="1" applyFont="1" applyFill="1" applyBorder="1" applyAlignment="1" applyProtection="1">
      <alignment horizontal="center" vertical="center" shrinkToFit="1"/>
    </xf>
    <xf numFmtId="0" fontId="33" fillId="4" borderId="123" xfId="0" applyFont="1" applyFill="1" applyBorder="1" applyAlignment="1" applyProtection="1">
      <alignment horizontal="center" vertical="center" shrinkToFit="1"/>
    </xf>
    <xf numFmtId="0" fontId="33" fillId="4" borderId="92" xfId="0" applyFont="1" applyFill="1" applyBorder="1" applyAlignment="1" applyProtection="1">
      <alignment horizontal="center" vertical="center" shrinkToFit="1"/>
    </xf>
    <xf numFmtId="0" fontId="32" fillId="4" borderId="106" xfId="0" applyFont="1" applyFill="1" applyBorder="1" applyAlignment="1" applyProtection="1">
      <alignment horizontal="left" vertical="center" wrapText="1"/>
    </xf>
    <xf numFmtId="0" fontId="32" fillId="4" borderId="107" xfId="0" applyFont="1" applyFill="1" applyBorder="1" applyAlignment="1" applyProtection="1">
      <alignment horizontal="left" vertical="center" wrapText="1"/>
    </xf>
    <xf numFmtId="0" fontId="33" fillId="0" borderId="108" xfId="0" applyFont="1" applyBorder="1" applyAlignment="1" applyProtection="1">
      <alignment horizontal="center" vertical="center" wrapText="1"/>
    </xf>
    <xf numFmtId="0" fontId="28" fillId="0" borderId="109" xfId="0" applyFont="1" applyBorder="1">
      <alignment vertical="center"/>
    </xf>
    <xf numFmtId="0" fontId="28" fillId="0" borderId="5" xfId="0" applyFont="1" applyBorder="1">
      <alignment vertical="center"/>
    </xf>
    <xf numFmtId="0" fontId="33" fillId="0" borderId="102" xfId="0" applyFont="1" applyBorder="1" applyAlignment="1" applyProtection="1">
      <alignment horizontal="center" vertical="center" wrapText="1"/>
    </xf>
    <xf numFmtId="0" fontId="28" fillId="0" borderId="103" xfId="0" applyFont="1" applyBorder="1">
      <alignment vertical="center"/>
    </xf>
    <xf numFmtId="0" fontId="28" fillId="0" borderId="61" xfId="0" applyFont="1" applyBorder="1">
      <alignment vertical="center"/>
    </xf>
    <xf numFmtId="0" fontId="33" fillId="0" borderId="110" xfId="0" applyFont="1" applyBorder="1" applyAlignment="1" applyProtection="1">
      <alignment horizontal="center" vertical="center" wrapText="1"/>
    </xf>
    <xf numFmtId="0" fontId="28" fillId="0" borderId="111" xfId="0" applyFont="1" applyBorder="1">
      <alignment vertical="center"/>
    </xf>
    <xf numFmtId="0" fontId="28" fillId="0" borderId="55" xfId="0" applyFont="1" applyBorder="1">
      <alignment vertical="center"/>
    </xf>
    <xf numFmtId="0" fontId="0" fillId="0" borderId="112" xfId="0" applyBorder="1" applyAlignment="1" applyProtection="1">
      <alignment horizontal="left" vertical="center"/>
    </xf>
    <xf numFmtId="0" fontId="33" fillId="3" borderId="104" xfId="0" applyFont="1" applyFill="1" applyBorder="1" applyAlignment="1" applyProtection="1">
      <alignment horizontal="center" vertical="center" shrinkToFit="1"/>
    </xf>
    <xf numFmtId="0" fontId="28" fillId="0" borderId="105" xfId="0" applyFont="1" applyBorder="1">
      <alignment vertical="center"/>
    </xf>
    <xf numFmtId="0" fontId="28" fillId="0" borderId="43" xfId="0" applyFont="1" applyBorder="1">
      <alignment vertical="center"/>
    </xf>
    <xf numFmtId="0" fontId="34" fillId="0" borderId="15" xfId="0" applyFont="1" applyBorder="1" applyAlignment="1">
      <alignment horizontal="center" vertical="center" shrinkToFit="1"/>
    </xf>
    <xf numFmtId="0" fontId="34" fillId="0" borderId="8" xfId="0" applyFont="1" applyBorder="1" applyAlignment="1">
      <alignment horizontal="center" vertical="center" shrinkToFit="1"/>
    </xf>
    <xf numFmtId="0" fontId="33" fillId="0" borderId="87" xfId="0" applyFont="1" applyBorder="1" applyAlignment="1" applyProtection="1">
      <alignment horizontal="center" vertical="center" shrinkToFit="1"/>
    </xf>
    <xf numFmtId="0" fontId="28" fillId="0" borderId="0" xfId="0" applyFont="1" applyBorder="1">
      <alignment vertical="center"/>
    </xf>
    <xf numFmtId="0" fontId="28" fillId="0" borderId="2" xfId="0" applyFont="1" applyBorder="1">
      <alignment vertical="center"/>
    </xf>
    <xf numFmtId="0" fontId="34" fillId="0" borderId="11" xfId="0" applyFont="1" applyBorder="1" applyAlignment="1">
      <alignment horizontal="center" vertical="center" shrinkToFit="1"/>
    </xf>
    <xf numFmtId="0" fontId="34" fillId="0" borderId="4" xfId="0" applyFont="1" applyBorder="1" applyAlignment="1">
      <alignment horizontal="center" vertical="center" shrinkToFit="1"/>
    </xf>
    <xf numFmtId="0" fontId="33" fillId="0" borderId="94" xfId="0" quotePrefix="1" applyFont="1" applyFill="1" applyBorder="1" applyAlignment="1" applyProtection="1">
      <alignment horizontal="center" vertical="center" wrapText="1" shrinkToFit="1"/>
    </xf>
    <xf numFmtId="0" fontId="33" fillId="0" borderId="95" xfId="0" quotePrefix="1" applyFont="1" applyFill="1" applyBorder="1" applyAlignment="1" applyProtection="1">
      <alignment horizontal="center" vertical="center" shrinkToFit="1"/>
    </xf>
    <xf numFmtId="0" fontId="33" fillId="0" borderId="101" xfId="0" quotePrefix="1" applyFont="1" applyFill="1" applyBorder="1" applyAlignment="1" applyProtection="1">
      <alignment horizontal="center" vertical="center" shrinkToFit="1"/>
    </xf>
    <xf numFmtId="0" fontId="33" fillId="0" borderId="4" xfId="0" quotePrefix="1" applyFont="1" applyFill="1" applyBorder="1" applyAlignment="1" applyProtection="1">
      <alignment horizontal="center" vertical="center" shrinkToFit="1"/>
    </xf>
    <xf numFmtId="0" fontId="32" fillId="0" borderId="69" xfId="0" applyFont="1" applyFill="1" applyBorder="1" applyAlignment="1" applyProtection="1">
      <alignment horizontal="left" vertical="center" wrapText="1" shrinkToFit="1"/>
    </xf>
    <xf numFmtId="0" fontId="32" fillId="0" borderId="51" xfId="0" applyFont="1" applyFill="1" applyBorder="1" applyAlignment="1" applyProtection="1">
      <alignment horizontal="left" vertical="center" wrapText="1" shrinkToFit="1"/>
    </xf>
    <xf numFmtId="0" fontId="33" fillId="0" borderId="11" xfId="0" applyFont="1" applyFill="1" applyBorder="1" applyAlignment="1" applyProtection="1">
      <alignment horizontal="center" vertical="center" shrinkToFit="1"/>
    </xf>
    <xf numFmtId="0" fontId="33" fillId="0" borderId="4" xfId="0" applyFont="1" applyFill="1" applyBorder="1" applyAlignment="1" applyProtection="1">
      <alignment horizontal="center" vertical="center" shrinkToFit="1"/>
    </xf>
    <xf numFmtId="0" fontId="33" fillId="0" borderId="102" xfId="0" quotePrefix="1" applyFont="1" applyFill="1" applyBorder="1" applyAlignment="1" applyProtection="1">
      <alignment horizontal="center" vertical="center" shrinkToFit="1"/>
    </xf>
    <xf numFmtId="0" fontId="33" fillId="0" borderId="103" xfId="0" applyFont="1" applyFill="1" applyBorder="1" applyAlignment="1" applyProtection="1">
      <alignment horizontal="center" vertical="center" shrinkToFit="1"/>
    </xf>
    <xf numFmtId="0" fontId="33" fillId="0" borderId="61" xfId="0" applyFont="1" applyFill="1" applyBorder="1" applyAlignment="1" applyProtection="1">
      <alignment horizontal="center" vertical="center" shrinkToFit="1"/>
    </xf>
    <xf numFmtId="0" fontId="4" fillId="0" borderId="0" xfId="0" applyFont="1" applyBorder="1" applyAlignment="1" applyProtection="1">
      <alignment horizontal="center" vertical="top" wrapText="1"/>
    </xf>
    <xf numFmtId="0" fontId="5" fillId="2" borderId="77" xfId="0" applyFont="1" applyFill="1" applyBorder="1" applyAlignment="1" applyProtection="1">
      <alignment horizontal="center" vertical="center" shrinkToFit="1"/>
    </xf>
    <xf numFmtId="0" fontId="5" fillId="2" borderId="6" xfId="0" applyFont="1" applyFill="1" applyBorder="1" applyAlignment="1" applyProtection="1">
      <alignment horizontal="center" vertical="center" shrinkToFit="1"/>
    </xf>
    <xf numFmtId="177" fontId="18" fillId="0" borderId="27" xfId="0" applyNumberFormat="1" applyFont="1" applyFill="1" applyBorder="1" applyAlignment="1" applyProtection="1">
      <alignment horizontal="center" vertical="center" shrinkToFit="1"/>
    </xf>
    <xf numFmtId="177" fontId="18" fillId="0" borderId="1" xfId="0" applyNumberFormat="1" applyFont="1" applyFill="1" applyBorder="1" applyAlignment="1" applyProtection="1">
      <alignment horizontal="center" vertical="center" shrinkToFit="1"/>
    </xf>
    <xf numFmtId="0" fontId="18" fillId="0" borderId="3" xfId="0" applyFont="1" applyFill="1" applyBorder="1" applyAlignment="1" applyProtection="1">
      <alignment horizontal="center" vertical="center" shrinkToFit="1"/>
    </xf>
    <xf numFmtId="0" fontId="18" fillId="0" borderId="7" xfId="0" applyFont="1" applyFill="1" applyBorder="1" applyAlignment="1" applyProtection="1">
      <alignment horizontal="center" vertical="center" shrinkToFit="1"/>
    </xf>
    <xf numFmtId="177" fontId="5" fillId="2" borderId="92" xfId="0" applyNumberFormat="1" applyFont="1" applyFill="1" applyBorder="1" applyAlignment="1" applyProtection="1">
      <alignment horizontal="center" vertical="center" shrinkToFit="1"/>
    </xf>
    <xf numFmtId="177" fontId="5" fillId="2" borderId="124" xfId="0" applyNumberFormat="1" applyFont="1" applyFill="1" applyBorder="1" applyAlignment="1" applyProtection="1">
      <alignment horizontal="center" vertical="center" shrinkToFit="1"/>
    </xf>
    <xf numFmtId="41" fontId="18" fillId="3" borderId="27" xfId="2" applyFont="1" applyFill="1" applyBorder="1" applyAlignment="1" applyProtection="1">
      <alignment horizontal="center" vertical="center" shrinkToFit="1"/>
    </xf>
    <xf numFmtId="41" fontId="18" fillId="3" borderId="1" xfId="2" applyFont="1" applyFill="1" applyBorder="1" applyAlignment="1" applyProtection="1">
      <alignment horizontal="center" vertical="center" shrinkToFit="1"/>
    </xf>
    <xf numFmtId="0" fontId="18" fillId="3" borderId="8" xfId="0" applyFont="1" applyFill="1" applyBorder="1" applyAlignment="1" applyProtection="1">
      <alignment horizontal="center" vertical="center" shrinkToFit="1"/>
    </xf>
    <xf numFmtId="41" fontId="18" fillId="3" borderId="8" xfId="2" applyFont="1" applyFill="1" applyBorder="1" applyAlignment="1" applyProtection="1">
      <alignment horizontal="center" vertical="center" shrinkToFit="1"/>
    </xf>
    <xf numFmtId="41" fontId="18" fillId="3" borderId="6" xfId="2" applyFont="1" applyFill="1" applyBorder="1" applyAlignment="1" applyProtection="1">
      <alignment horizontal="center" vertical="center" shrinkToFit="1"/>
    </xf>
    <xf numFmtId="0" fontId="18" fillId="3" borderId="3" xfId="0" applyFont="1" applyFill="1" applyBorder="1" applyAlignment="1" applyProtection="1">
      <alignment horizontal="center" vertical="center" shrinkToFit="1"/>
    </xf>
    <xf numFmtId="0" fontId="18" fillId="3" borderId="7" xfId="0" applyFont="1" applyFill="1" applyBorder="1" applyAlignment="1" applyProtection="1">
      <alignment horizontal="center" vertical="center" shrinkToFit="1"/>
    </xf>
    <xf numFmtId="0" fontId="18" fillId="0" borderId="20" xfId="0" applyFont="1" applyFill="1" applyBorder="1" applyAlignment="1" applyProtection="1">
      <alignment horizontal="center" vertical="center" shrinkToFit="1"/>
    </xf>
    <xf numFmtId="41" fontId="18" fillId="0" borderId="27" xfId="2" applyFont="1" applyFill="1" applyBorder="1" applyAlignment="1" applyProtection="1">
      <alignment horizontal="center" vertical="center" shrinkToFit="1"/>
    </xf>
    <xf numFmtId="41" fontId="18" fillId="0" borderId="1" xfId="2" applyFont="1" applyFill="1" applyBorder="1" applyAlignment="1" applyProtection="1">
      <alignment horizontal="center" vertical="center" shrinkToFit="1"/>
    </xf>
    <xf numFmtId="41" fontId="18" fillId="0" borderId="34" xfId="2" applyFont="1" applyFill="1" applyBorder="1" applyAlignment="1" applyProtection="1">
      <alignment horizontal="center" vertical="center" shrinkToFit="1"/>
    </xf>
    <xf numFmtId="177" fontId="18" fillId="3" borderId="27" xfId="0" applyNumberFormat="1" applyFont="1" applyFill="1" applyBorder="1" applyAlignment="1" applyProtection="1">
      <alignment horizontal="center" vertical="center" shrinkToFit="1"/>
    </xf>
    <xf numFmtId="177" fontId="18" fillId="3" borderId="1" xfId="0" applyNumberFormat="1" applyFont="1" applyFill="1" applyBorder="1" applyAlignment="1" applyProtection="1">
      <alignment horizontal="center" vertical="center" shrinkToFit="1"/>
    </xf>
    <xf numFmtId="0" fontId="18" fillId="3" borderId="20" xfId="0" applyFont="1" applyFill="1" applyBorder="1" applyAlignment="1" applyProtection="1">
      <alignment horizontal="center" vertical="center" shrinkToFit="1"/>
    </xf>
    <xf numFmtId="0" fontId="18" fillId="0" borderId="3" xfId="0" applyNumberFormat="1" applyFont="1" applyFill="1" applyBorder="1" applyAlignment="1" applyProtection="1">
      <alignment horizontal="center" vertical="center" shrinkToFit="1"/>
    </xf>
    <xf numFmtId="0" fontId="18" fillId="0" borderId="7" xfId="0" applyNumberFormat="1" applyFont="1" applyFill="1" applyBorder="1" applyAlignment="1" applyProtection="1">
      <alignment horizontal="center" vertical="center" shrinkToFit="1"/>
    </xf>
    <xf numFmtId="184" fontId="18" fillId="0" borderId="27" xfId="0" applyNumberFormat="1" applyFont="1" applyFill="1" applyBorder="1" applyAlignment="1" applyProtection="1">
      <alignment horizontal="center" vertical="center" shrinkToFit="1"/>
    </xf>
    <xf numFmtId="0" fontId="18" fillId="0" borderId="1" xfId="0" applyFont="1" applyFill="1" applyBorder="1" applyAlignment="1" applyProtection="1">
      <alignment horizontal="center" vertical="center" shrinkToFit="1"/>
    </xf>
    <xf numFmtId="0" fontId="18" fillId="0" borderId="8" xfId="0" applyFont="1" applyFill="1" applyBorder="1" applyAlignment="1" applyProtection="1">
      <alignment horizontal="center" vertical="center" shrinkToFit="1"/>
    </xf>
    <xf numFmtId="41" fontId="18" fillId="0" borderId="8" xfId="2" applyFont="1" applyFill="1" applyBorder="1" applyAlignment="1" applyProtection="1">
      <alignment horizontal="center" vertical="center" shrinkToFit="1"/>
    </xf>
    <xf numFmtId="41" fontId="18" fillId="0" borderId="6" xfId="2" applyFont="1" applyFill="1" applyBorder="1" applyAlignment="1" applyProtection="1">
      <alignment horizontal="center" vertical="center" shrinkToFit="1"/>
    </xf>
  </cellXfs>
  <cellStyles count="3">
    <cellStyle name="백분율" xfId="1" builtinId="5"/>
    <cellStyle name="쉼표 [0]" xfId="2" builtinId="6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1.xml"/></Relationships>
</file>

<file path=xl/charts/_rels/chart1.xml.rels><?xml version="1.0" encoding="UTF-8" standalone="yes"?>
<Relationships xmlns="http://schemas.openxmlformats.org/package/2006/relationships"><Relationship Id="rId1" Type="http://schemas.openxmlformats.org/officeDocument/2006/relationships/chartUserShapes" Target="../drawings/drawing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ko-KR"/>
  <c:chart>
    <c:title>
      <c:tx>
        <c:rich>
          <a:bodyPr/>
          <a:lstStyle/>
          <a:p>
            <a:pPr>
              <a:defRPr sz="1200" b="0" i="0" u="none" strike="noStrike" baseline="0">
                <a:solidFill>
                  <a:srgbClr val="000000"/>
                </a:solidFill>
                <a:latin typeface="돋움"/>
                <a:ea typeface="돋움"/>
                <a:cs typeface="돋움"/>
              </a:defRPr>
            </a:pPr>
            <a:r>
              <a:rPr lang="en-US" altLang="ko-KR" sz="1400" b="1" i="0" u="none" strike="noStrike" baseline="0">
                <a:solidFill>
                  <a:srgbClr val="000080"/>
                </a:solidFill>
                <a:latin typeface="-아이리스M"/>
              </a:rPr>
              <a:t>【</a:t>
            </a:r>
            <a:r>
              <a:rPr lang="ko-KR" altLang="en-US" sz="1400" b="1" i="0" u="none" strike="noStrike" baseline="0">
                <a:solidFill>
                  <a:srgbClr val="000080"/>
                </a:solidFill>
                <a:latin typeface="돋움"/>
                <a:ea typeface="돋움"/>
              </a:rPr>
              <a:t>시간대별 투표율 변동추이</a:t>
            </a:r>
            <a:r>
              <a:rPr lang="en-US" altLang="ko-KR" sz="1200" b="1" i="0" u="none" strike="noStrike" baseline="0">
                <a:solidFill>
                  <a:srgbClr val="000080"/>
                </a:solidFill>
                <a:latin typeface="-아이리스M"/>
              </a:rPr>
              <a:t>(</a:t>
            </a:r>
            <a:r>
              <a:rPr lang="ko-KR" altLang="en-US" sz="1200" b="1" i="0" u="none" strike="noStrike" baseline="0">
                <a:solidFill>
                  <a:srgbClr val="000080"/>
                </a:solidFill>
                <a:latin typeface="돋움"/>
                <a:ea typeface="돋움"/>
              </a:rPr>
              <a:t>전체평균</a:t>
            </a:r>
            <a:r>
              <a:rPr lang="en-US" altLang="ko-KR" sz="1200" b="1" i="0" u="none" strike="noStrike" baseline="0">
                <a:solidFill>
                  <a:srgbClr val="000080"/>
                </a:solidFill>
                <a:latin typeface="-아이리스M"/>
              </a:rPr>
              <a:t>)</a:t>
            </a:r>
            <a:r>
              <a:rPr lang="en-US" altLang="ko-KR" sz="1400" b="1" i="0" u="none" strike="noStrike" baseline="0">
                <a:solidFill>
                  <a:srgbClr val="000080"/>
                </a:solidFill>
                <a:latin typeface="-아이리스M"/>
              </a:rPr>
              <a:t>】</a:t>
            </a:r>
          </a:p>
        </c:rich>
      </c:tx>
      <c:layout>
        <c:manualLayout>
          <c:xMode val="edge"/>
          <c:yMode val="edge"/>
          <c:x val="0.28866732283464569"/>
          <c:y val="2.4146981627296588E-2"/>
        </c:manualLayout>
      </c:layout>
      <c:spPr>
        <a:noFill/>
        <a:ln w="25400">
          <a:noFill/>
        </a:ln>
      </c:spPr>
    </c:title>
    <c:plotArea>
      <c:layout>
        <c:manualLayout>
          <c:layoutTarget val="inner"/>
          <c:xMode val="edge"/>
          <c:yMode val="edge"/>
          <c:x val="9.8158279535273424E-2"/>
          <c:y val="9.4291135328203518E-2"/>
          <c:w val="0.81400785487189165"/>
          <c:h val="0.78020398971851856"/>
        </c:manualLayout>
      </c:layout>
      <c:lineChart>
        <c:grouping val="standard"/>
        <c:ser>
          <c:idx val="1"/>
          <c:order val="0"/>
          <c:tx>
            <c:v>10년하반기</c:v>
          </c:tx>
          <c:spPr>
            <a:ln w="9525">
              <a:solidFill>
                <a:schemeClr val="tx1">
                  <a:lumMod val="65000"/>
                  <a:lumOff val="35000"/>
                  <a:alpha val="76000"/>
                </a:schemeClr>
              </a:solidFill>
              <a:prstDash val="solid"/>
            </a:ln>
          </c:spPr>
          <c:marker>
            <c:symbol val="square"/>
            <c:size val="5"/>
            <c:spPr>
              <a:solidFill>
                <a:schemeClr val="tx1">
                  <a:lumMod val="65000"/>
                  <a:lumOff val="35000"/>
                </a:schemeClr>
              </a:solidFill>
              <a:ln w="9525">
                <a:solidFill>
                  <a:schemeClr val="bg1">
                    <a:alpha val="77000"/>
                  </a:schemeClr>
                </a:solidFill>
                <a:prstDash val="solid"/>
              </a:ln>
            </c:spPr>
          </c:marker>
          <c:cat>
            <c:numRef>
              <c:f>[1]시간대별투표진행상황!$D$21:$O$21</c:f>
              <c:numCache>
                <c:formatCode>General</c:formatCode>
                <c:ptCount val="12"/>
                <c:pt idx="0">
                  <c:v>0.29166666666666669</c:v>
                </c:pt>
                <c:pt idx="1">
                  <c:v>0.375</c:v>
                </c:pt>
                <c:pt idx="2">
                  <c:v>0.45833333333333331</c:v>
                </c:pt>
                <c:pt idx="3">
                  <c:v>0.5</c:v>
                </c:pt>
                <c:pt idx="4">
                  <c:v>0.54166666666666663</c:v>
                </c:pt>
                <c:pt idx="5">
                  <c:v>0.58333333333333337</c:v>
                </c:pt>
                <c:pt idx="6">
                  <c:v>0.625</c:v>
                </c:pt>
                <c:pt idx="7">
                  <c:v>0.66666666666666663</c:v>
                </c:pt>
                <c:pt idx="8">
                  <c:v>0.70833333333333337</c:v>
                </c:pt>
                <c:pt idx="9">
                  <c:v>0.75</c:v>
                </c:pt>
                <c:pt idx="10">
                  <c:v>0.79166666666666663</c:v>
                </c:pt>
                <c:pt idx="11">
                  <c:v>0.83333333333333337</c:v>
                </c:pt>
              </c:numCache>
            </c:numRef>
          </c:cat>
          <c:val>
            <c:numRef>
              <c:f>'(별지1)시간대별투표진행상황'!$D$18:$O$18</c:f>
              <c:numCache>
                <c:formatCode>0.0;[Red]0.0</c:formatCode>
                <c:ptCount val="12"/>
                <c:pt idx="0">
                  <c:v>1.1000000000000001</c:v>
                </c:pt>
                <c:pt idx="1">
                  <c:v>5.0999999999999996</c:v>
                </c:pt>
                <c:pt idx="2">
                  <c:v>11.4</c:v>
                </c:pt>
                <c:pt idx="3">
                  <c:v>14.3</c:v>
                </c:pt>
                <c:pt idx="4">
                  <c:v>17</c:v>
                </c:pt>
                <c:pt idx="5">
                  <c:v>19.8</c:v>
                </c:pt>
                <c:pt idx="6">
                  <c:v>21.7</c:v>
                </c:pt>
                <c:pt idx="7">
                  <c:v>23.5</c:v>
                </c:pt>
                <c:pt idx="8">
                  <c:v>25</c:v>
                </c:pt>
                <c:pt idx="9">
                  <c:v>26.7</c:v>
                </c:pt>
                <c:pt idx="10">
                  <c:v>28.5</c:v>
                </c:pt>
                <c:pt idx="11">
                  <c:v>30.9</c:v>
                </c:pt>
              </c:numCache>
            </c:numRef>
          </c:val>
          <c:smooth val="1"/>
        </c:ser>
        <c:ser>
          <c:idx val="0"/>
          <c:order val="1"/>
          <c:tx>
            <c:strRef>
              <c:f>'(별지1)시간대별투표진행상황'!$A$19:$C$19</c:f>
              <c:strCache>
                <c:ptCount val="1"/>
                <c:pt idx="0">
                  <c:v>'10. 상반기 재·보궐선거</c:v>
                </c:pt>
              </c:strCache>
            </c:strRef>
          </c:tx>
          <c:spPr>
            <a:ln w="31750" cmpd="sng">
              <a:solidFill>
                <a:srgbClr val="FF0000"/>
              </a:solidFill>
              <a:prstDash val="sysDot"/>
              <a:round/>
            </a:ln>
          </c:spPr>
          <c:marker>
            <c:symbol val="square"/>
            <c:size val="6"/>
            <c:spPr>
              <a:solidFill>
                <a:srgbClr val="FF0000">
                  <a:alpha val="91000"/>
                </a:srgbClr>
              </a:solidFill>
              <a:ln w="3175"/>
            </c:spPr>
          </c:marker>
          <c:val>
            <c:numRef>
              <c:f>'(별지1)시간대별투표진행상황'!$D$19:$O$19</c:f>
              <c:numCache>
                <c:formatCode>0.0;[Red]0.0</c:formatCode>
                <c:ptCount val="12"/>
                <c:pt idx="0">
                  <c:v>2.1</c:v>
                </c:pt>
                <c:pt idx="1">
                  <c:v>7.6</c:v>
                </c:pt>
                <c:pt idx="2">
                  <c:v>14.2</c:v>
                </c:pt>
                <c:pt idx="3">
                  <c:v>16.7</c:v>
                </c:pt>
                <c:pt idx="4">
                  <c:v>20</c:v>
                </c:pt>
                <c:pt idx="5">
                  <c:v>21.8</c:v>
                </c:pt>
                <c:pt idx="6">
                  <c:v>23.6</c:v>
                </c:pt>
                <c:pt idx="7">
                  <c:v>25.3</c:v>
                </c:pt>
                <c:pt idx="8">
                  <c:v>27</c:v>
                </c:pt>
                <c:pt idx="9">
                  <c:v>28.8</c:v>
                </c:pt>
                <c:pt idx="10">
                  <c:v>30.8</c:v>
                </c:pt>
                <c:pt idx="11">
                  <c:v>34.1</c:v>
                </c:pt>
              </c:numCache>
            </c:numRef>
          </c:val>
        </c:ser>
        <c:ser>
          <c:idx val="3"/>
          <c:order val="2"/>
          <c:tx>
            <c:v>11상반기</c:v>
          </c:tx>
          <c:spPr>
            <a:ln w="22225">
              <a:solidFill>
                <a:schemeClr val="accent5">
                  <a:lumMod val="75000"/>
                </a:schemeClr>
              </a:solidFill>
            </a:ln>
          </c:spPr>
          <c:marker>
            <c:symbol val="diamond"/>
            <c:size val="6"/>
            <c:spPr>
              <a:solidFill>
                <a:schemeClr val="accent5">
                  <a:lumMod val="50000"/>
                </a:schemeClr>
              </a:solidFill>
              <a:ln w="3175">
                <a:solidFill>
                  <a:schemeClr val="accent5">
                    <a:lumMod val="75000"/>
                  </a:schemeClr>
                </a:solidFill>
              </a:ln>
            </c:spPr>
          </c:marker>
          <c:val>
            <c:numRef>
              <c:f>'(별지1)시간대별투표진행상황'!$D$16:$O$16</c:f>
              <c:numCache>
                <c:formatCode>0.0;[Red]0.0</c:formatCode>
                <c:ptCount val="12"/>
                <c:pt idx="0">
                  <c:v>2.1</c:v>
                </c:pt>
                <c:pt idx="1">
                  <c:v>8.3000000000000007</c:v>
                </c:pt>
                <c:pt idx="2">
                  <c:v>16.600000000000001</c:v>
                </c:pt>
                <c:pt idx="3">
                  <c:v>19.7</c:v>
                </c:pt>
                <c:pt idx="4">
                  <c:v>23.7</c:v>
                </c:pt>
                <c:pt idx="5">
                  <c:v>26</c:v>
                </c:pt>
                <c:pt idx="6">
                  <c:v>28.2</c:v>
                </c:pt>
                <c:pt idx="7">
                  <c:v>30.1</c:v>
                </c:pt>
                <c:pt idx="8">
                  <c:v>32</c:v>
                </c:pt>
                <c:pt idx="9">
                  <c:v>33.799999999999997</c:v>
                </c:pt>
                <c:pt idx="10">
                  <c:v>36.1</c:v>
                </c:pt>
                <c:pt idx="11">
                  <c:v>39.4</c:v>
                </c:pt>
              </c:numCache>
            </c:numRef>
          </c:val>
        </c:ser>
        <c:ser>
          <c:idx val="2"/>
          <c:order val="3"/>
          <c:tx>
            <c:strRef>
              <c:f>'(별지1)시간대별투표진행상황'!$A$6:$C$6</c:f>
              <c:strCache>
                <c:ptCount val="1"/>
                <c:pt idx="0">
                  <c:v>전체평균</c:v>
                </c:pt>
              </c:strCache>
            </c:strRef>
          </c:tx>
          <c:spPr>
            <a:ln w="25400">
              <a:solidFill>
                <a:schemeClr val="accent4">
                  <a:lumMod val="75000"/>
                </a:schemeClr>
              </a:solidFill>
            </a:ln>
          </c:spPr>
          <c:marker>
            <c:symbol val="circle"/>
            <c:size val="6"/>
            <c:spPr>
              <a:solidFill>
                <a:schemeClr val="accent4">
                  <a:lumMod val="50000"/>
                </a:schemeClr>
              </a:solidFill>
              <a:ln>
                <a:solidFill>
                  <a:srgbClr val="28C874">
                    <a:lumMod val="75000"/>
                  </a:srgbClr>
                </a:solidFill>
              </a:ln>
            </c:spPr>
          </c:marker>
          <c:val>
            <c:numRef>
              <c:f>'(별지1)시간대별투표진행상황'!$D$6:$O$6</c:f>
              <c:numCache>
                <c:formatCode>#,##0.0_ </c:formatCode>
                <c:ptCount val="12"/>
                <c:pt idx="0">
                  <c:v>2</c:v>
                </c:pt>
                <c:pt idx="1">
                  <c:v>10.1</c:v>
                </c:pt>
                <c:pt idx="2">
                  <c:v>18.3</c:v>
                </c:pt>
                <c:pt idx="3">
                  <c:v>21.4</c:v>
                </c:pt>
                <c:pt idx="4">
                  <c:v>25.4</c:v>
                </c:pt>
                <c:pt idx="5">
                  <c:v>28.1</c:v>
                </c:pt>
                <c:pt idx="6">
                  <c:v>30.6</c:v>
                </c:pt>
                <c:pt idx="7">
                  <c:v>33</c:v>
                </c:pt>
                <c:pt idx="8">
                  <c:v>35.299999999999997</c:v>
                </c:pt>
                <c:pt idx="9">
                  <c:v>37.799999999999997</c:v>
                </c:pt>
                <c:pt idx="10" formatCode="#,##0.0;[Red]#,##0.0">
                  <c:v>40.799999999999997</c:v>
                </c:pt>
                <c:pt idx="11" formatCode="#,##0.0;[Red]#,##0.0">
                  <c:v>45.9</c:v>
                </c:pt>
              </c:numCache>
            </c:numRef>
          </c:val>
        </c:ser>
        <c:marker val="1"/>
        <c:axId val="38841728"/>
        <c:axId val="38844288"/>
      </c:lineChart>
      <c:catAx>
        <c:axId val="38841728"/>
        <c:scaling>
          <c:orientation val="minMax"/>
        </c:scaling>
        <c:axPos val="b"/>
        <c:title>
          <c:tx>
            <c:rich>
              <a:bodyPr/>
              <a:lstStyle/>
              <a:p>
                <a:pPr>
                  <a:defRPr sz="1200"/>
                </a:pPr>
                <a:r>
                  <a:rPr lang="ko-KR" sz="1200" b="1" i="0" baseline="0">
                    <a:solidFill>
                      <a:srgbClr val="0E64E2"/>
                    </a:solidFill>
                  </a:rPr>
                  <a:t>＜시 </a:t>
                </a:r>
                <a:r>
                  <a:rPr lang="en-US" altLang="ko-KR" sz="1200" b="1" i="0" baseline="0">
                    <a:solidFill>
                      <a:srgbClr val="0E64E2"/>
                    </a:solidFill>
                  </a:rPr>
                  <a:t> </a:t>
                </a:r>
                <a:r>
                  <a:rPr lang="ko-KR" sz="1200" b="1" i="0" baseline="0">
                    <a:solidFill>
                      <a:srgbClr val="0E64E2"/>
                    </a:solidFill>
                  </a:rPr>
                  <a:t>간 </a:t>
                </a:r>
                <a:r>
                  <a:rPr lang="en-US" altLang="ko-KR" sz="1200" b="1" i="0" baseline="0">
                    <a:solidFill>
                      <a:srgbClr val="0E64E2"/>
                    </a:solidFill>
                  </a:rPr>
                  <a:t> </a:t>
                </a:r>
                <a:r>
                  <a:rPr lang="ko-KR" sz="1200" b="1" i="0" baseline="0">
                    <a:solidFill>
                      <a:srgbClr val="0E64E2"/>
                    </a:solidFill>
                  </a:rPr>
                  <a:t>대＞</a:t>
                </a:r>
                <a:endParaRPr lang="ko-KR" sz="1200">
                  <a:solidFill>
                    <a:srgbClr val="0E64E2"/>
                  </a:solidFill>
                </a:endParaRPr>
              </a:p>
            </c:rich>
          </c:tx>
          <c:layout>
            <c:manualLayout>
              <c:xMode val="edge"/>
              <c:yMode val="edge"/>
              <c:x val="0.43198753280839897"/>
              <c:y val="0.94197420974552093"/>
            </c:manualLayout>
          </c:layout>
          <c:spPr>
            <a:solidFill>
              <a:sysClr val="window" lastClr="FFFFFF"/>
            </a:solidFill>
          </c:spPr>
        </c:title>
        <c:numFmt formatCode="h:mm;@" sourceLinked="0"/>
        <c:majorTickMark val="in"/>
        <c:tickLblPos val="nextTo"/>
        <c:txPr>
          <a:bodyPr rot="0" vert="horz"/>
          <a:lstStyle/>
          <a:p>
            <a:pPr>
              <a:defRPr sz="1100" b="1"/>
            </a:pPr>
            <a:endParaRPr lang="ko-KR"/>
          </a:p>
        </c:txPr>
        <c:crossAx val="38844288"/>
        <c:crossesAt val="0"/>
        <c:lblAlgn val="ctr"/>
        <c:lblOffset val="100"/>
        <c:tickLblSkip val="1"/>
        <c:tickMarkSkip val="1"/>
      </c:catAx>
      <c:valAx>
        <c:axId val="38844288"/>
        <c:scaling>
          <c:orientation val="minMax"/>
          <c:max val="50"/>
          <c:min val="0"/>
        </c:scaling>
        <c:axPos val="l"/>
        <c:majorGridlines>
          <c:spPr>
            <a:ln w="3175">
              <a:solidFill>
                <a:srgbClr val="000000"/>
              </a:solidFill>
              <a:prstDash val="sysDash"/>
            </a:ln>
          </c:spPr>
        </c:majorGridlines>
        <c:title>
          <c:tx>
            <c:rich>
              <a:bodyPr rot="0" vert="wordArtVertRtl"/>
              <a:lstStyle/>
              <a:p>
                <a:pPr>
                  <a:defRPr sz="1200"/>
                </a:pPr>
                <a:r>
                  <a:rPr lang="en-US" altLang="ko-KR" sz="1200" b="1">
                    <a:solidFill>
                      <a:srgbClr val="0E64E2"/>
                    </a:solidFill>
                  </a:rPr>
                  <a:t>&lt;</a:t>
                </a:r>
                <a:r>
                  <a:rPr lang="ko-KR" altLang="en-US" sz="1200" b="1">
                    <a:solidFill>
                      <a:srgbClr val="0E64E2"/>
                    </a:solidFill>
                  </a:rPr>
                  <a:t>투표율</a:t>
                </a:r>
                <a:r>
                  <a:rPr lang="en-US" altLang="ko-KR" sz="1200" b="1">
                    <a:solidFill>
                      <a:srgbClr val="0E64E2"/>
                    </a:solidFill>
                  </a:rPr>
                  <a:t>&gt;</a:t>
                </a:r>
                <a:endParaRPr lang="ko-KR" altLang="en-US" sz="1200" b="1">
                  <a:solidFill>
                    <a:srgbClr val="0E64E2"/>
                  </a:solidFill>
                </a:endParaRPr>
              </a:p>
            </c:rich>
          </c:tx>
          <c:spPr>
            <a:noFill/>
            <a:ln w="25400">
              <a:noFill/>
            </a:ln>
          </c:spPr>
        </c:title>
        <c:numFmt formatCode="0;[Red]0" sourceLinked="0"/>
        <c:majorTickMark val="none"/>
        <c:tickLblPos val="nextTo"/>
        <c:spPr>
          <a:ln w="9525">
            <a:noFill/>
          </a:ln>
        </c:spPr>
        <c:txPr>
          <a:bodyPr rot="0" vert="horz"/>
          <a:lstStyle/>
          <a:p>
            <a:pPr>
              <a:defRPr sz="1000" b="1" i="0" u="none" strike="noStrike" baseline="0">
                <a:solidFill>
                  <a:srgbClr val="000000"/>
                </a:solidFill>
                <a:latin typeface="굴림"/>
                <a:ea typeface="굴림"/>
                <a:cs typeface="굴림"/>
              </a:defRPr>
            </a:pPr>
            <a:endParaRPr lang="ko-KR"/>
          </a:p>
        </c:txPr>
        <c:crossAx val="38841728"/>
        <c:crosses val="autoZero"/>
        <c:crossBetween val="midCat"/>
        <c:majorUnit val="5"/>
        <c:minorUnit val="1"/>
      </c:valAx>
      <c:spPr>
        <a:solidFill>
          <a:srgbClr val="F79646">
            <a:lumMod val="20000"/>
            <a:lumOff val="80000"/>
            <a:alpha val="38000"/>
          </a:srgbClr>
        </a:solidFill>
        <a:ln w="15875">
          <a:solidFill>
            <a:srgbClr val="000000">
              <a:alpha val="83000"/>
            </a:srgbClr>
          </a:solidFill>
          <a:prstDash val="solid"/>
        </a:ln>
      </c:spPr>
    </c:plotArea>
    <c:plotVisOnly val="1"/>
    <c:dispBlanksAs val="gap"/>
  </c:chart>
  <c:spPr>
    <a:solidFill>
      <a:srgbClr val="FFFFFF"/>
    </a:solidFill>
    <a:ln w="9525">
      <a:noFill/>
    </a:ln>
  </c:spPr>
  <c:txPr>
    <a:bodyPr/>
    <a:lstStyle/>
    <a:p>
      <a:pPr>
        <a:defRPr sz="1200" b="0" i="0" u="none" strike="noStrike" baseline="0">
          <a:solidFill>
            <a:srgbClr val="000000"/>
          </a:solidFill>
          <a:latin typeface="돋움"/>
          <a:ea typeface="돋움"/>
          <a:cs typeface="돋움"/>
        </a:defRPr>
      </a:pPr>
      <a:endParaRPr lang="ko-KR"/>
    </a:p>
  </c:txPr>
  <c:printSettings>
    <c:headerFooter alignWithMargins="0"/>
    <c:pageMargins b="1" l="0.75000000000000611" r="0.75000000000000611" t="1" header="0.5" footer="0.5"/>
    <c:pageSetup paperSize="9" orientation="landscape"/>
  </c:printSettings>
  <c:userShapes r:id="rId1"/>
</c:chartSpace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476250</xdr:colOff>
      <xdr:row>2</xdr:row>
      <xdr:rowOff>0</xdr:rowOff>
    </xdr:from>
    <xdr:to>
      <xdr:col>9</xdr:col>
      <xdr:colOff>123825</xdr:colOff>
      <xdr:row>2</xdr:row>
      <xdr:rowOff>76200</xdr:rowOff>
    </xdr:to>
    <xdr:sp macro="" textlink="">
      <xdr:nvSpPr>
        <xdr:cNvPr id="1025" name="Rectangle 1"/>
        <xdr:cNvSpPr>
          <a:spLocks noChangeArrowheads="1"/>
        </xdr:cNvSpPr>
      </xdr:nvSpPr>
      <xdr:spPr bwMode="auto">
        <a:xfrm>
          <a:off x="476250" y="571500"/>
          <a:ext cx="6048375" cy="76200"/>
        </a:xfrm>
        <a:prstGeom prst="rect">
          <a:avLst/>
        </a:prstGeom>
        <a:solidFill>
          <a:srgbClr val="C0C0C0"/>
        </a:solidFill>
        <a:ln w="9525">
          <a:noFill/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19</xdr:row>
      <xdr:rowOff>38100</xdr:rowOff>
    </xdr:from>
    <xdr:to>
      <xdr:col>16</xdr:col>
      <xdr:colOff>685800</xdr:colOff>
      <xdr:row>43</xdr:row>
      <xdr:rowOff>47625</xdr:rowOff>
    </xdr:to>
    <xdr:graphicFrame macro="">
      <xdr:nvGraphicFramePr>
        <xdr:cNvPr id="2049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16</xdr:col>
      <xdr:colOff>72147</xdr:colOff>
      <xdr:row>22</xdr:row>
      <xdr:rowOff>46889</xdr:rowOff>
    </xdr:from>
    <xdr:to>
      <xdr:col>16</xdr:col>
      <xdr:colOff>634332</xdr:colOff>
      <xdr:row>23</xdr:row>
      <xdr:rowOff>65569</xdr:rowOff>
    </xdr:to>
    <xdr:sp macro="" textlink="">
      <xdr:nvSpPr>
        <xdr:cNvPr id="5" name="Rectangle 2"/>
        <xdr:cNvSpPr>
          <a:spLocks noChangeArrowheads="1"/>
        </xdr:cNvSpPr>
      </xdr:nvSpPr>
      <xdr:spPr bwMode="auto">
        <a:xfrm>
          <a:off x="6979843" y="6441063"/>
          <a:ext cx="562185" cy="192615"/>
        </a:xfrm>
        <a:prstGeom prst="rect">
          <a:avLst/>
        </a:prstGeom>
        <a:solidFill>
          <a:schemeClr val="bg1"/>
        </a:solidFill>
        <a:ln w="9525" cap="rnd" cmpd="dbl">
          <a:solidFill>
            <a:schemeClr val="accent4">
              <a:lumMod val="75000"/>
            </a:schemeClr>
          </a:solidFill>
          <a:prstDash val="solid"/>
          <a:miter lim="800000"/>
          <a:headEnd/>
          <a:tailEnd/>
        </a:ln>
      </xdr:spPr>
      <xdr:txBody>
        <a:bodyPr vertOverflow="clip" wrap="square" lIns="27432" tIns="0" rIns="27432" bIns="0" anchor="ctr" anchorCtr="0" upright="1"/>
        <a:lstStyle/>
        <a:p>
          <a:pPr algn="ctr" rtl="1">
            <a:defRPr sz="1000"/>
          </a:pPr>
          <a:r>
            <a:rPr lang="en-US" altLang="ko-KR" sz="800" b="1" i="0" strike="noStrike" baseline="0">
              <a:solidFill>
                <a:schemeClr val="accent4">
                  <a:lumMod val="75000"/>
                </a:schemeClr>
              </a:solidFill>
              <a:latin typeface="돋움"/>
              <a:ea typeface="돋움"/>
            </a:rPr>
            <a:t>11.</a:t>
          </a:r>
          <a:r>
            <a:rPr lang="ko-KR" altLang="en-US" sz="800" b="1" i="0" strike="noStrike" baseline="0">
              <a:solidFill>
                <a:schemeClr val="accent4">
                  <a:lumMod val="75000"/>
                </a:schemeClr>
              </a:solidFill>
              <a:latin typeface="돋움"/>
              <a:ea typeface="돋움"/>
            </a:rPr>
            <a:t>하반기</a:t>
          </a:r>
        </a:p>
      </xdr:txBody>
    </xdr:sp>
    <xdr:clientData/>
  </xdr:twoCellAnchor>
</xdr:wsDr>
</file>

<file path=xl/drawings/drawing3.xml><?xml version="1.0" encoding="utf-8"?>
<c:userShapes xmlns:c="http://schemas.openxmlformats.org/drawingml/2006/chart">
  <cdr:relSizeAnchor xmlns:cdr="http://schemas.openxmlformats.org/drawingml/2006/chartDrawing">
    <cdr:from>
      <cdr:x>0.92051</cdr:x>
      <cdr:y>0.38718</cdr:y>
    </cdr:from>
    <cdr:to>
      <cdr:x>0.99445</cdr:x>
      <cdr:y>0.43329</cdr:y>
    </cdr:to>
    <cdr:sp macro="" textlink="">
      <cdr:nvSpPr>
        <cdr:cNvPr id="22529" name="Rectangle 1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91418" y="1632301"/>
          <a:ext cx="561585" cy="19439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>
            <a:alpha val="40000"/>
          </a:schemeClr>
        </a:solidFill>
        <a:ln xmlns:a="http://schemas.openxmlformats.org/drawingml/2006/main" w="9525" cap="rnd">
          <a:solidFill>
            <a:srgbClr val="000000"/>
          </a:solidFill>
          <a:prstDash val="solid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/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000000"/>
              </a:solidFill>
              <a:latin typeface="돋움"/>
              <a:ea typeface="돋움"/>
            </a:rPr>
            <a:t>10.</a:t>
          </a:r>
          <a:r>
            <a:rPr lang="ko-KR" altLang="en-US" sz="800" b="1" i="0" strike="noStrike">
              <a:solidFill>
                <a:srgbClr val="000000"/>
              </a:solidFill>
              <a:latin typeface="돋움"/>
              <a:ea typeface="돋움"/>
            </a:rPr>
            <a:t>하반기</a:t>
          </a:r>
        </a:p>
      </cdr:txBody>
    </cdr:sp>
  </cdr:relSizeAnchor>
  <cdr:relSizeAnchor xmlns:cdr="http://schemas.openxmlformats.org/drawingml/2006/chartDrawing">
    <cdr:from>
      <cdr:x>0.91941</cdr:x>
      <cdr:y>0.30591</cdr:y>
    </cdr:from>
    <cdr:to>
      <cdr:x>0.99335</cdr:x>
      <cdr:y>0.35202</cdr:y>
    </cdr:to>
    <cdr:sp macro="" textlink="">
      <cdr:nvSpPr>
        <cdr:cNvPr id="22530" name="Rectangle 2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83059" y="1289686"/>
          <a:ext cx="561585" cy="194392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/>
        </a:solidFill>
        <a:ln xmlns:a="http://schemas.openxmlformats.org/drawingml/2006/main" w="9525" cap="rnd">
          <a:solidFill>
            <a:srgbClr val="FF0000"/>
          </a:solidFill>
          <a:prstDash val="sysDash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/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>
              <a:solidFill>
                <a:srgbClr val="FF0000"/>
              </a:solidFill>
              <a:latin typeface="돋움"/>
              <a:ea typeface="돋움"/>
            </a:rPr>
            <a:t>10.</a:t>
          </a:r>
          <a:r>
            <a:rPr lang="ko-KR" altLang="en-US" sz="800" b="1" i="0" strike="noStrike">
              <a:solidFill>
                <a:srgbClr val="FF0000"/>
              </a:solidFill>
              <a:latin typeface="돋움"/>
              <a:ea typeface="돋움"/>
            </a:rPr>
            <a:t>상반기</a:t>
          </a:r>
        </a:p>
      </cdr:txBody>
    </cdr:sp>
  </cdr:relSizeAnchor>
  <cdr:relSizeAnchor xmlns:cdr="http://schemas.openxmlformats.org/drawingml/2006/chartDrawing">
    <cdr:from>
      <cdr:x>0.9188</cdr:x>
      <cdr:y>0.22184</cdr:y>
    </cdr:from>
    <cdr:to>
      <cdr:x>0.99274</cdr:x>
      <cdr:y>0.26795</cdr:y>
    </cdr:to>
    <cdr:sp macro="" textlink="">
      <cdr:nvSpPr>
        <cdr:cNvPr id="22531" name="Rectangle 3"/>
        <cdr:cNvSpPr>
          <a:spLocks xmlns:a="http://schemas.openxmlformats.org/drawingml/2006/main" noChangeArrowheads="1"/>
        </cdr:cNvSpPr>
      </cdr:nvSpPr>
      <cdr:spPr bwMode="auto">
        <a:xfrm xmlns:a="http://schemas.openxmlformats.org/drawingml/2006/main">
          <a:off x="6978426" y="935246"/>
          <a:ext cx="561585" cy="194393"/>
        </a:xfrm>
        <a:prstGeom xmlns:a="http://schemas.openxmlformats.org/drawingml/2006/main" prst="rect">
          <a:avLst/>
        </a:prstGeom>
        <a:solidFill xmlns:a="http://schemas.openxmlformats.org/drawingml/2006/main">
          <a:schemeClr val="bg1">
            <a:alpha val="29000"/>
          </a:schemeClr>
        </a:solidFill>
        <a:ln xmlns:a="http://schemas.openxmlformats.org/drawingml/2006/main" w="9525" cap="rnd">
          <a:solidFill>
            <a:schemeClr val="accent5">
              <a:lumMod val="75000"/>
            </a:schemeClr>
          </a:solidFill>
          <a:prstDash val="solid"/>
          <a:miter lim="800000"/>
          <a:headEnd/>
          <a:tailEnd/>
        </a:ln>
      </cdr:spPr>
      <cdr:txBody>
        <a:bodyPr xmlns:a="http://schemas.openxmlformats.org/drawingml/2006/main" vertOverflow="clip" wrap="square" lIns="27432" tIns="0" rIns="27432" bIns="0" anchor="ctr" anchorCtr="0" upright="1">
          <a:noAutofit/>
        </a:bodyPr>
        <a:lstStyle xmlns:a="http://schemas.openxmlformats.org/drawingml/2006/main"/>
        <a:p xmlns:a="http://schemas.openxmlformats.org/drawingml/2006/main">
          <a:pPr algn="ctr" rtl="1">
            <a:defRPr sz="1000"/>
          </a:pPr>
          <a:r>
            <a:rPr lang="en-US" altLang="ko-KR" sz="800" b="1" i="0" strike="noStrike" baseline="0">
              <a:solidFill>
                <a:schemeClr val="accent5">
                  <a:lumMod val="75000"/>
                </a:schemeClr>
              </a:solidFill>
              <a:latin typeface="돋움"/>
              <a:ea typeface="돋움"/>
            </a:rPr>
            <a:t>11.</a:t>
          </a:r>
          <a:r>
            <a:rPr lang="ko-KR" altLang="en-US" sz="800" b="1" i="0" strike="noStrike" baseline="0">
              <a:solidFill>
                <a:schemeClr val="accent5">
                  <a:lumMod val="75000"/>
                </a:schemeClr>
              </a:solidFill>
              <a:latin typeface="돋움"/>
              <a:ea typeface="돋움"/>
            </a:rPr>
            <a:t>상반기</a:t>
          </a:r>
        </a:p>
      </cdr:txBody>
    </cdr:sp>
  </cdr:relSizeAnchor>
</c:userShape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Administrator/Local%20Settings/Temporary%20Internet%20Files/Content.IE5/UEFLY6EU/&#53804;&#54364;&#51652;&#54665;&#49345;&#54889;/&#53804;&#54364;&#51652;&#54665;&#49345;&#54889;(2011.%204.%2027)_20&#49884;%20&#51104;&#51221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시간대별투표진행상황"/>
    </sheetNames>
    <sheetDataSet>
      <sheetData sheetId="0">
        <row r="21">
          <cell r="D21">
            <v>0.29166666666666669</v>
          </cell>
          <cell r="E21">
            <v>0.375</v>
          </cell>
          <cell r="F21">
            <v>0.45833333333333331</v>
          </cell>
          <cell r="G21">
            <v>0.5</v>
          </cell>
          <cell r="H21">
            <v>0.54166666666666663</v>
          </cell>
          <cell r="I21">
            <v>0.58333333333333337</v>
          </cell>
          <cell r="J21">
            <v>0.625</v>
          </cell>
          <cell r="K21">
            <v>0.66666666666666663</v>
          </cell>
          <cell r="L21">
            <v>0.70833333333333337</v>
          </cell>
          <cell r="M21">
            <v>0.75</v>
          </cell>
          <cell r="N21">
            <v>0.79166666666666663</v>
          </cell>
          <cell r="O21">
            <v>0.83333333333333337</v>
          </cell>
        </row>
      </sheetData>
    </sheetDataSet>
  </externalBook>
</externalLink>
</file>

<file path=xl/theme/_rels/theme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보자기">
  <a:themeElements>
    <a:clrScheme name="보자기">
      <a:dk1>
        <a:sysClr val="windowText" lastClr="000000"/>
      </a:dk1>
      <a:lt1>
        <a:sysClr val="window" lastClr="FFFFFF"/>
      </a:lt1>
      <a:dk2>
        <a:srgbClr val="006270"/>
      </a:dk2>
      <a:lt2>
        <a:srgbClr val="FBFEC6"/>
      </a:lt2>
      <a:accent1>
        <a:srgbClr val="A0C435"/>
      </a:accent1>
      <a:accent2>
        <a:srgbClr val="F29F26"/>
      </a:accent2>
      <a:accent3>
        <a:srgbClr val="08BBDB"/>
      </a:accent3>
      <a:accent4>
        <a:srgbClr val="687CDD"/>
      </a:accent4>
      <a:accent5>
        <a:srgbClr val="28C874"/>
      </a:accent5>
      <a:accent6>
        <a:srgbClr val="E47963"/>
      </a:accent6>
      <a:hlink>
        <a:srgbClr val="64C143"/>
      </a:hlink>
      <a:folHlink>
        <a:srgbClr val="9A9A9A"/>
      </a:folHlink>
    </a:clrScheme>
    <a:fontScheme name="보자기">
      <a:majorFont>
        <a:latin typeface="Lucida Sans"/>
        <a:ea typeface=""/>
        <a:cs typeface=""/>
        <a:font script="Grek" typeface="Arial"/>
        <a:font script="Cyrl" typeface="Arial"/>
        <a:font script="Jpan" typeface="HGP明朝E"/>
        <a:font script="Hang" typeface="HY견고딕"/>
        <a:font script="Hans" typeface="华文楷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ajorFont>
      <a:minorFont>
        <a:latin typeface="Lucida Sans"/>
        <a:ea typeface=""/>
        <a:cs typeface=""/>
        <a:font script="Grek" typeface="Arial"/>
        <a:font script="Cyrl" typeface="Arial"/>
        <a:font script="Jpan" typeface="HGP明朝E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보자기">
      <a:fillStyleLst>
        <a:solidFill>
          <a:schemeClr val="phClr">
            <a:tint val="100000"/>
            <a:shade val="100000"/>
            <a:hueMod val="100000"/>
            <a:satMod val="100000"/>
          </a:schemeClr>
        </a:solidFill>
        <a:gradFill rotWithShape="1">
          <a:gsLst>
            <a:gs pos="0">
              <a:schemeClr val="phClr">
                <a:tint val="45000"/>
                <a:shade val="95000"/>
                <a:hueMod val="100000"/>
                <a:satMod val="100000"/>
              </a:schemeClr>
            </a:gs>
            <a:gs pos="50000">
              <a:schemeClr val="phClr">
                <a:tint val="80000"/>
                <a:shade val="100000"/>
                <a:hueMod val="100000"/>
                <a:satMod val="100000"/>
              </a:schemeClr>
            </a:gs>
          </a:gsLst>
          <a:lin ang="2700000" scaled="1"/>
        </a:gradFill>
        <a:gradFill rotWithShape="1">
          <a:gsLst>
            <a:gs pos="50000">
              <a:schemeClr val="phClr">
                <a:tint val="100000"/>
                <a:shade val="50000"/>
                <a:hueMod val="100000"/>
                <a:satMod val="100000"/>
              </a:schemeClr>
            </a:gs>
            <a:gs pos="100000">
              <a:schemeClr val="phClr">
                <a:tint val="75000"/>
                <a:shade val="100000"/>
                <a:hueMod val="100000"/>
                <a:satMod val="100000"/>
              </a:schemeClr>
            </a:gs>
          </a:gsLst>
          <a:lin ang="13500000" scaled="1"/>
        </a:gradFill>
      </a:fillStyleLst>
      <a:lnStyleLst>
        <a:ln w="3175" cap="flat" cmpd="sng" algn="ctr">
          <a:solidFill>
            <a:schemeClr val="phClr"/>
          </a:solidFill>
          <a:prstDash val="solid"/>
        </a:ln>
        <a:ln w="22225" cap="flat" cmpd="sng" algn="ctr">
          <a:solidFill>
            <a:schemeClr val="phClr"/>
          </a:solidFill>
          <a:prstDash val="solid"/>
        </a:ln>
        <a:ln w="3175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76200" dist="38100" dir="2400000" algn="br">
              <a:srgbClr val="000000">
                <a:alpha val="70588"/>
              </a:srgbClr>
            </a:outerShdw>
          </a:effectLst>
        </a:effectStyle>
        <a:effectStyle>
          <a:effectLst>
            <a:outerShdw blurRad="63500" dist="50800" dir="2400000" sx="96000" sy="96000">
              <a:srgbClr val="000000">
                <a:alpha val="78431"/>
              </a:srgbClr>
            </a:outerShdw>
          </a:effectLst>
          <a:scene3d>
            <a:camera prst="orthographicFront" fov="0">
              <a:rot lat="0" lon="0" rev="0"/>
            </a:camera>
            <a:lightRig rig="twoPt" dir="l">
              <a:rot lat="0" lon="600000" rev="5100000"/>
            </a:lightRig>
          </a:scene3d>
          <a:sp3d prstMaterial="plastic">
            <a:bevelT w="38100" h="25400"/>
            <a:contourClr>
              <a:srgbClr val="FFFFFF">
                <a:alpha val="0"/>
              </a:srgbClr>
            </a:contourClr>
          </a:sp3d>
        </a:effectStyle>
        <a:effectStyle>
          <a:effectLst>
            <a:outerShdw blurRad="63500" dist="63500" dir="600000" sx="96000" sy="96000">
              <a:srgbClr val="0F0F0F">
                <a:alpha val="78431"/>
              </a:srgbClr>
            </a:outerShdw>
          </a:effectLst>
          <a:scene3d>
            <a:camera prst="orthographicFront" fov="0">
              <a:rot lat="0" lon="0" rev="0"/>
            </a:camera>
            <a:lightRig rig="twoPt" dir="t">
              <a:rot lat="0" lon="600000" rev="5100000"/>
            </a:lightRig>
          </a:scene3d>
          <a:sp3d prstMaterial="plastic">
            <a:bevelT w="114300" h="114300"/>
            <a:contourClr>
              <a:srgbClr val="FFFFFF">
                <a:alpha val="0"/>
              </a:srgbClr>
            </a:contourClr>
          </a:sp3d>
        </a:effectStyle>
      </a:effectStyleLst>
      <a:bgFillStyleLst>
        <a:solidFill>
          <a:schemeClr val="phClr">
            <a:tint val="100000"/>
            <a:shade val="100000"/>
            <a:hueMod val="100000"/>
            <a:satMod val="100000"/>
          </a:schemeClr>
        </a:solidFill>
        <a:gradFill rotWithShape="1">
          <a:gsLst>
            <a:gs pos="0">
              <a:schemeClr val="phClr">
                <a:tint val="100000"/>
                <a:shade val="100000"/>
                <a:hueMod val="100000"/>
                <a:satMod val="100000"/>
              </a:schemeClr>
            </a:gs>
            <a:gs pos="100000">
              <a:schemeClr val="phClr">
                <a:tint val="100000"/>
                <a:shade val="45000"/>
                <a:hueMod val="100000"/>
                <a:satMod val="100000"/>
              </a:schemeClr>
            </a:gs>
          </a:gsLst>
          <a:path path="circle">
            <a:fillToRect l="50000" t="50000" r="50000" b="50000"/>
          </a:path>
        </a:gradFill>
        <a:blipFill>
          <a:blip xmlns:r="http://schemas.openxmlformats.org/officeDocument/2006/relationships" r:embed="rId1">
            <a:duotone>
              <a:schemeClr val="phClr">
                <a:tint val="100000"/>
                <a:shade val="47000"/>
                <a:hueMod val="100000"/>
                <a:satMod val="100000"/>
              </a:schemeClr>
              <a:schemeClr val="phClr">
                <a:tint val="70000"/>
                <a:shade val="100000"/>
                <a:hueMod val="100000"/>
                <a:satMod val="100000"/>
              </a:schemeClr>
            </a:duotone>
          </a:blip>
          <a:stretch>
            <a:fillRect/>
          </a:stretch>
        </a:blip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sheetPr enableFormatConditionsCalculation="0">
    <tabColor indexed="47"/>
  </sheetPr>
  <dimension ref="A1:J132"/>
  <sheetViews>
    <sheetView tabSelected="1" view="pageBreakPreview" zoomScaleSheetLayoutView="100" workbookViewId="0">
      <selection activeCell="A2" sqref="A2:J2"/>
    </sheetView>
  </sheetViews>
  <sheetFormatPr defaultRowHeight="13.5"/>
  <cols>
    <col min="1" max="1" width="8.109375" style="22" customWidth="1"/>
    <col min="2" max="2" width="6.44140625" style="22" customWidth="1"/>
    <col min="3" max="3" width="11.21875" style="1" customWidth="1"/>
    <col min="4" max="4" width="11.5546875" style="1" customWidth="1"/>
    <col min="5" max="5" width="9.5546875" style="1" customWidth="1"/>
    <col min="6" max="6" width="4.6640625" style="1" customWidth="1"/>
    <col min="7" max="7" width="4.5546875" style="1" customWidth="1"/>
    <col min="8" max="8" width="9.33203125" style="1" customWidth="1"/>
    <col min="9" max="9" width="9.21875" style="1" customWidth="1"/>
    <col min="10" max="10" width="6.21875" style="1" customWidth="1"/>
    <col min="11" max="16384" width="8.88671875" style="1"/>
  </cols>
  <sheetData>
    <row r="1" spans="1:10" ht="18" customHeight="1"/>
    <row r="2" spans="1:10" ht="27">
      <c r="A2" s="360" t="s">
        <v>71</v>
      </c>
      <c r="B2" s="360"/>
      <c r="C2" s="360"/>
      <c r="D2" s="360"/>
      <c r="E2" s="360"/>
      <c r="F2" s="360"/>
      <c r="G2" s="360"/>
      <c r="H2" s="360"/>
      <c r="I2" s="360"/>
      <c r="J2" s="360"/>
    </row>
    <row r="3" spans="1:10" ht="42" customHeight="1"/>
    <row r="4" spans="1:10" ht="27.95" customHeight="1" thickBot="1">
      <c r="A4" s="23" t="s">
        <v>48</v>
      </c>
      <c r="B4" s="24"/>
    </row>
    <row r="5" spans="1:10" s="22" customFormat="1" ht="35.1" customHeight="1" thickBot="1">
      <c r="A5" s="80" t="s">
        <v>333</v>
      </c>
      <c r="B5" s="81" t="s">
        <v>334</v>
      </c>
      <c r="C5" s="81" t="s">
        <v>7</v>
      </c>
      <c r="D5" s="81" t="s">
        <v>0</v>
      </c>
      <c r="E5" s="81" t="s">
        <v>1</v>
      </c>
      <c r="F5" s="347" t="s">
        <v>2</v>
      </c>
      <c r="G5" s="348"/>
      <c r="H5" s="354" t="s">
        <v>3</v>
      </c>
      <c r="I5" s="354"/>
      <c r="J5" s="82" t="s">
        <v>23</v>
      </c>
    </row>
    <row r="6" spans="1:10" ht="37.5" customHeight="1" thickTop="1">
      <c r="A6" s="351" t="s">
        <v>355</v>
      </c>
      <c r="B6" s="352"/>
      <c r="C6" s="353"/>
      <c r="D6" s="142">
        <f>SUM(D7:D20)</f>
        <v>162</v>
      </c>
      <c r="E6" s="142">
        <f>SUM(E7:E20)</f>
        <v>4</v>
      </c>
      <c r="F6" s="367">
        <f>SUM(F7:G20)</f>
        <v>158</v>
      </c>
      <c r="G6" s="368"/>
      <c r="H6" s="355" t="s">
        <v>319</v>
      </c>
      <c r="I6" s="356"/>
      <c r="J6" s="143"/>
    </row>
    <row r="7" spans="1:10" ht="37.5" customHeight="1">
      <c r="A7" s="144" t="s">
        <v>320</v>
      </c>
      <c r="B7" s="145" t="s">
        <v>226</v>
      </c>
      <c r="C7" s="145" t="s">
        <v>227</v>
      </c>
      <c r="D7" s="134">
        <v>4</v>
      </c>
      <c r="E7" s="134">
        <v>1</v>
      </c>
      <c r="F7" s="284">
        <f t="shared" ref="F7:F12" si="0">D7-E7</f>
        <v>3</v>
      </c>
      <c r="G7" s="285"/>
      <c r="H7" s="357" t="s">
        <v>321</v>
      </c>
      <c r="I7" s="358"/>
      <c r="J7" s="146"/>
    </row>
    <row r="8" spans="1:10" ht="37.5" customHeight="1">
      <c r="A8" s="317" t="s">
        <v>322</v>
      </c>
      <c r="B8" s="145" t="s">
        <v>226</v>
      </c>
      <c r="C8" s="145" t="s">
        <v>229</v>
      </c>
      <c r="D8" s="134">
        <v>5</v>
      </c>
      <c r="E8" s="134">
        <v>0</v>
      </c>
      <c r="F8" s="284">
        <f t="shared" si="0"/>
        <v>5</v>
      </c>
      <c r="G8" s="285"/>
      <c r="H8" s="365" t="s">
        <v>323</v>
      </c>
      <c r="I8" s="366"/>
      <c r="J8" s="146"/>
    </row>
    <row r="9" spans="1:10" ht="37.5" customHeight="1">
      <c r="A9" s="318"/>
      <c r="B9" s="147" t="s">
        <v>230</v>
      </c>
      <c r="C9" s="145" t="s">
        <v>310</v>
      </c>
      <c r="D9" s="134">
        <v>4</v>
      </c>
      <c r="E9" s="134">
        <v>0</v>
      </c>
      <c r="F9" s="284">
        <f t="shared" si="0"/>
        <v>4</v>
      </c>
      <c r="G9" s="285"/>
      <c r="H9" s="312" t="s">
        <v>324</v>
      </c>
      <c r="I9" s="313"/>
      <c r="J9" s="146"/>
    </row>
    <row r="10" spans="1:10" ht="37.5" customHeight="1">
      <c r="A10" s="318"/>
      <c r="B10" s="148" t="s">
        <v>257</v>
      </c>
      <c r="C10" s="145" t="s">
        <v>325</v>
      </c>
      <c r="D10" s="134">
        <v>2</v>
      </c>
      <c r="E10" s="134">
        <v>0</v>
      </c>
      <c r="F10" s="284">
        <f t="shared" si="0"/>
        <v>2</v>
      </c>
      <c r="G10" s="285"/>
      <c r="H10" s="312" t="s">
        <v>326</v>
      </c>
      <c r="I10" s="313"/>
      <c r="J10" s="146"/>
    </row>
    <row r="11" spans="1:10" ht="37.5" customHeight="1">
      <c r="A11" s="318"/>
      <c r="B11" s="145" t="s">
        <v>297</v>
      </c>
      <c r="C11" s="145" t="s">
        <v>312</v>
      </c>
      <c r="D11" s="134">
        <v>4</v>
      </c>
      <c r="E11" s="134">
        <v>0</v>
      </c>
      <c r="F11" s="284">
        <f t="shared" si="0"/>
        <v>4</v>
      </c>
      <c r="G11" s="285"/>
      <c r="H11" s="312" t="s">
        <v>324</v>
      </c>
      <c r="I11" s="313"/>
      <c r="J11" s="146"/>
    </row>
    <row r="12" spans="1:10" ht="37.5" customHeight="1">
      <c r="A12" s="318"/>
      <c r="B12" s="145" t="s">
        <v>299</v>
      </c>
      <c r="C12" s="145" t="s">
        <v>313</v>
      </c>
      <c r="D12" s="134">
        <v>4</v>
      </c>
      <c r="E12" s="134">
        <v>0</v>
      </c>
      <c r="F12" s="284">
        <f t="shared" si="0"/>
        <v>4</v>
      </c>
      <c r="G12" s="285"/>
      <c r="H12" s="312" t="s">
        <v>324</v>
      </c>
      <c r="I12" s="313"/>
      <c r="J12" s="146"/>
    </row>
    <row r="13" spans="1:10" ht="37.5" customHeight="1">
      <c r="A13" s="318"/>
      <c r="B13" s="145" t="s">
        <v>262</v>
      </c>
      <c r="C13" s="145" t="s">
        <v>314</v>
      </c>
      <c r="D13" s="134">
        <v>5</v>
      </c>
      <c r="E13" s="134">
        <v>1</v>
      </c>
      <c r="F13" s="284">
        <v>4</v>
      </c>
      <c r="G13" s="285"/>
      <c r="H13" s="310" t="s">
        <v>324</v>
      </c>
      <c r="I13" s="311"/>
      <c r="J13" s="146"/>
    </row>
    <row r="14" spans="1:10" ht="37.5" customHeight="1">
      <c r="A14" s="318"/>
      <c r="B14" s="320" t="s">
        <v>264</v>
      </c>
      <c r="C14" s="145" t="s">
        <v>315</v>
      </c>
      <c r="D14" s="134">
        <v>3</v>
      </c>
      <c r="E14" s="134">
        <v>0</v>
      </c>
      <c r="F14" s="284">
        <f t="shared" ref="F14:F20" si="1">D14-E14</f>
        <v>3</v>
      </c>
      <c r="G14" s="285"/>
      <c r="H14" s="312" t="s">
        <v>321</v>
      </c>
      <c r="I14" s="313"/>
      <c r="J14" s="146"/>
    </row>
    <row r="15" spans="1:10" ht="37.5" customHeight="1">
      <c r="A15" s="318"/>
      <c r="B15" s="299"/>
      <c r="C15" s="145" t="s">
        <v>316</v>
      </c>
      <c r="D15" s="134">
        <v>2</v>
      </c>
      <c r="E15" s="134">
        <v>0</v>
      </c>
      <c r="F15" s="284">
        <f t="shared" si="1"/>
        <v>2</v>
      </c>
      <c r="G15" s="285"/>
      <c r="H15" s="312" t="s">
        <v>326</v>
      </c>
      <c r="I15" s="313"/>
      <c r="J15" s="146"/>
    </row>
    <row r="16" spans="1:10" ht="37.5" customHeight="1">
      <c r="A16" s="318"/>
      <c r="B16" s="320" t="s">
        <v>305</v>
      </c>
      <c r="C16" s="145" t="s">
        <v>317</v>
      </c>
      <c r="D16" s="134">
        <v>7</v>
      </c>
      <c r="E16" s="134">
        <v>0</v>
      </c>
      <c r="F16" s="284">
        <f t="shared" si="1"/>
        <v>7</v>
      </c>
      <c r="G16" s="285"/>
      <c r="H16" s="312" t="s">
        <v>327</v>
      </c>
      <c r="I16" s="313"/>
      <c r="J16" s="146"/>
    </row>
    <row r="17" spans="1:10" ht="37.5" customHeight="1">
      <c r="A17" s="318"/>
      <c r="B17" s="299"/>
      <c r="C17" s="145" t="s">
        <v>318</v>
      </c>
      <c r="D17" s="134">
        <v>9</v>
      </c>
      <c r="E17" s="134">
        <v>0</v>
      </c>
      <c r="F17" s="284">
        <f t="shared" si="1"/>
        <v>9</v>
      </c>
      <c r="G17" s="285"/>
      <c r="H17" s="312" t="s">
        <v>328</v>
      </c>
      <c r="I17" s="313"/>
      <c r="J17" s="146"/>
    </row>
    <row r="18" spans="1:10" ht="37.5" customHeight="1">
      <c r="A18" s="319"/>
      <c r="B18" s="145" t="s">
        <v>282</v>
      </c>
      <c r="C18" s="145" t="s">
        <v>283</v>
      </c>
      <c r="D18" s="134">
        <v>4</v>
      </c>
      <c r="E18" s="134">
        <v>0</v>
      </c>
      <c r="F18" s="284">
        <f t="shared" si="1"/>
        <v>4</v>
      </c>
      <c r="G18" s="285"/>
      <c r="H18" s="310" t="s">
        <v>324</v>
      </c>
      <c r="I18" s="311"/>
      <c r="J18" s="146"/>
    </row>
    <row r="19" spans="1:10" ht="37.5" customHeight="1">
      <c r="A19" s="300" t="s">
        <v>329</v>
      </c>
      <c r="B19" s="308"/>
      <c r="C19" s="309"/>
      <c r="D19" s="134">
        <v>45</v>
      </c>
      <c r="E19" s="134">
        <v>1</v>
      </c>
      <c r="F19" s="284">
        <f t="shared" si="1"/>
        <v>44</v>
      </c>
      <c r="G19" s="285"/>
      <c r="H19" s="310" t="s">
        <v>330</v>
      </c>
      <c r="I19" s="311"/>
      <c r="J19" s="146"/>
    </row>
    <row r="20" spans="1:10" ht="37.5" customHeight="1" thickBot="1">
      <c r="A20" s="329" t="s">
        <v>331</v>
      </c>
      <c r="B20" s="330"/>
      <c r="C20" s="331"/>
      <c r="D20" s="138">
        <v>64</v>
      </c>
      <c r="E20" s="138">
        <v>1</v>
      </c>
      <c r="F20" s="349">
        <f t="shared" si="1"/>
        <v>63</v>
      </c>
      <c r="G20" s="350"/>
      <c r="H20" s="332" t="s">
        <v>332</v>
      </c>
      <c r="I20" s="333"/>
      <c r="J20" s="149"/>
    </row>
    <row r="21" spans="1:10" ht="7.5" customHeight="1">
      <c r="A21" s="25"/>
      <c r="B21" s="25"/>
      <c r="D21" s="26"/>
      <c r="E21" s="26"/>
      <c r="F21" s="26"/>
      <c r="G21" s="26"/>
      <c r="H21" s="26"/>
    </row>
    <row r="22" spans="1:10" ht="31.5" customHeight="1">
      <c r="A22" s="23" t="s">
        <v>49</v>
      </c>
      <c r="B22" s="24"/>
    </row>
    <row r="23" spans="1:10" ht="25.5" customHeight="1" thickBot="1">
      <c r="A23" s="27" t="s">
        <v>32</v>
      </c>
      <c r="B23" s="28"/>
    </row>
    <row r="24" spans="1:10" ht="28.5" customHeight="1" thickBot="1">
      <c r="A24" s="315" t="s">
        <v>21</v>
      </c>
      <c r="B24" s="316"/>
      <c r="C24" s="83" t="s">
        <v>22</v>
      </c>
      <c r="D24" s="83" t="s">
        <v>7</v>
      </c>
      <c r="E24" s="302" t="s">
        <v>8</v>
      </c>
      <c r="F24" s="303"/>
      <c r="G24" s="302" t="s">
        <v>9</v>
      </c>
      <c r="H24" s="303"/>
      <c r="I24" s="81" t="s">
        <v>10</v>
      </c>
      <c r="J24" s="84" t="s">
        <v>27</v>
      </c>
    </row>
    <row r="25" spans="1:10" ht="29.25" customHeight="1" thickTop="1">
      <c r="A25" s="373" t="s">
        <v>353</v>
      </c>
      <c r="B25" s="374"/>
      <c r="C25" s="374"/>
      <c r="D25" s="375"/>
      <c r="E25" s="376">
        <v>10020325</v>
      </c>
      <c r="F25" s="377"/>
      <c r="G25" s="378">
        <v>4596797</v>
      </c>
      <c r="H25" s="379"/>
      <c r="I25" s="213">
        <f>G25/E25</f>
        <v>0.45874729612063481</v>
      </c>
      <c r="J25" s="211"/>
    </row>
    <row r="26" spans="1:10" ht="29.25" customHeight="1">
      <c r="A26" s="280" t="s">
        <v>231</v>
      </c>
      <c r="B26" s="281"/>
      <c r="C26" s="109" t="s">
        <v>232</v>
      </c>
      <c r="D26" s="110" t="s">
        <v>233</v>
      </c>
      <c r="E26" s="363">
        <v>8374067</v>
      </c>
      <c r="F26" s="364"/>
      <c r="G26" s="363">
        <f ca="1">VLOOKUP(D26,'(별지2)후보자별득표상황'!$C$6:$E$165,3,FALSE)</f>
        <v>4066557</v>
      </c>
      <c r="H26" s="364"/>
      <c r="I26" s="111">
        <f ca="1">VLOOKUP(D26,'(별지2)후보자별득표상황'!$D$6:$E$165,2,FALSE)</f>
        <v>0.48561314352990009</v>
      </c>
      <c r="J26" s="108"/>
    </row>
    <row r="27" spans="1:10" ht="29.25" customHeight="1">
      <c r="A27" s="278" t="s">
        <v>234</v>
      </c>
      <c r="B27" s="279"/>
      <c r="C27" s="109" t="s">
        <v>232</v>
      </c>
      <c r="D27" s="110" t="s">
        <v>235</v>
      </c>
      <c r="E27" s="288">
        <v>389376</v>
      </c>
      <c r="F27" s="289"/>
      <c r="G27" s="288">
        <f ca="1">VLOOKUP(D27,'(별지2)후보자별득표상황'!$C$6:$E$165,3,FALSE)</f>
        <v>196153</v>
      </c>
      <c r="H27" s="289"/>
      <c r="I27" s="111">
        <f ca="1">VLOOKUP(D27,'(별지2)후보자별득표상황'!$D$6:$E$165,2,FALSE)</f>
        <v>0.50376243014464173</v>
      </c>
      <c r="J27" s="108"/>
    </row>
    <row r="28" spans="1:10" ht="29.25" customHeight="1">
      <c r="A28" s="278"/>
      <c r="B28" s="279"/>
      <c r="C28" s="112" t="s">
        <v>236</v>
      </c>
      <c r="D28" s="113" t="s">
        <v>237</v>
      </c>
      <c r="E28" s="288">
        <v>86335</v>
      </c>
      <c r="F28" s="289"/>
      <c r="G28" s="288">
        <f ca="1">VLOOKUP(D28,'(별지2)후보자별득표상황'!$C$6:$E$165,3,FALSE)</f>
        <v>34134</v>
      </c>
      <c r="H28" s="289"/>
      <c r="I28" s="114">
        <f ca="1">VLOOKUP(D28,'(별지2)후보자별득표상황'!$D$6:$E$165,2,FALSE)</f>
        <v>0.39536688480917359</v>
      </c>
      <c r="J28" s="85"/>
    </row>
    <row r="29" spans="1:10" ht="29.25" customHeight="1">
      <c r="A29" s="278"/>
      <c r="B29" s="279"/>
      <c r="C29" s="109" t="s">
        <v>238</v>
      </c>
      <c r="D29" s="113" t="s">
        <v>239</v>
      </c>
      <c r="E29" s="288">
        <v>185980</v>
      </c>
      <c r="F29" s="289"/>
      <c r="G29" s="288">
        <f ca="1">VLOOKUP(D29,'(별지2)후보자별득표상황'!$C$6:$E$165,3,FALSE)</f>
        <v>41457</v>
      </c>
      <c r="H29" s="289"/>
      <c r="I29" s="114">
        <f ca="1">VLOOKUP(D29,'(별지2)후보자별득표상황'!$D$6:$E$165,2,FALSE)</f>
        <v>0.2229110657059899</v>
      </c>
      <c r="J29" s="85"/>
    </row>
    <row r="30" spans="1:10" ht="29.25" customHeight="1">
      <c r="A30" s="278"/>
      <c r="B30" s="279"/>
      <c r="C30" s="115" t="s">
        <v>240</v>
      </c>
      <c r="D30" s="113" t="s">
        <v>241</v>
      </c>
      <c r="E30" s="288">
        <v>25274</v>
      </c>
      <c r="F30" s="289"/>
      <c r="G30" s="288">
        <f ca="1">VLOOKUP(D30,'(별지2)후보자별득표상황'!$C$6:$E$165,3,FALSE)</f>
        <v>15308</v>
      </c>
      <c r="H30" s="289"/>
      <c r="I30" s="114">
        <f ca="1">VLOOKUP(D30,'(별지2)후보자별득표상황'!$D$6:$E$165,2,FALSE)</f>
        <v>0.60568172825828914</v>
      </c>
      <c r="J30" s="85"/>
    </row>
    <row r="31" spans="1:10" ht="29.25" customHeight="1">
      <c r="A31" s="278"/>
      <c r="B31" s="279"/>
      <c r="C31" s="115" t="s">
        <v>242</v>
      </c>
      <c r="D31" s="113" t="s">
        <v>243</v>
      </c>
      <c r="E31" s="288">
        <v>165016</v>
      </c>
      <c r="F31" s="289"/>
      <c r="G31" s="288">
        <f ca="1">VLOOKUP(D31,'(별지2)후보자별득표상황'!$C$6:$E$165,3,FALSE)</f>
        <v>69624</v>
      </c>
      <c r="H31" s="289"/>
      <c r="I31" s="114">
        <f ca="1">VLOOKUP(D31,'(별지2)후보자별득표상황'!$D$6:$E$165,2,FALSE)</f>
        <v>0.42192272264507685</v>
      </c>
      <c r="J31" s="85"/>
    </row>
    <row r="32" spans="1:10" ht="29.25" customHeight="1">
      <c r="A32" s="278"/>
      <c r="B32" s="279"/>
      <c r="C32" s="115" t="s">
        <v>244</v>
      </c>
      <c r="D32" s="113" t="s">
        <v>245</v>
      </c>
      <c r="E32" s="288">
        <v>124553</v>
      </c>
      <c r="F32" s="289"/>
      <c r="G32" s="288">
        <f ca="1">VLOOKUP(D32,'(별지2)후보자별득표상황'!$C$6:$E$165,3,FALSE)</f>
        <v>48902</v>
      </c>
      <c r="H32" s="289"/>
      <c r="I32" s="114">
        <f ca="1">VLOOKUP(D32,'(별지2)후보자별득표상황'!$D$6:$E$165,2,FALSE)</f>
        <v>0.39262000915273015</v>
      </c>
      <c r="J32" s="85"/>
    </row>
    <row r="33" spans="1:10" ht="29.25" customHeight="1">
      <c r="A33" s="278"/>
      <c r="B33" s="279"/>
      <c r="C33" s="273" t="s">
        <v>246</v>
      </c>
      <c r="D33" s="113" t="s">
        <v>247</v>
      </c>
      <c r="E33" s="288">
        <v>70032</v>
      </c>
      <c r="F33" s="289"/>
      <c r="G33" s="288">
        <f ca="1">VLOOKUP(D33,'(별지2)후보자별득표상황'!$C$6:$E$165,3,FALSE)</f>
        <v>39381</v>
      </c>
      <c r="H33" s="289"/>
      <c r="I33" s="114">
        <f ca="1">VLOOKUP(D33,'(별지2)후보자별득표상황'!$D$6:$E$165,2,FALSE)</f>
        <v>0.56232864976010966</v>
      </c>
      <c r="J33" s="85"/>
    </row>
    <row r="34" spans="1:10" ht="29.25" customHeight="1">
      <c r="A34" s="278"/>
      <c r="B34" s="279"/>
      <c r="C34" s="275"/>
      <c r="D34" s="113" t="s">
        <v>248</v>
      </c>
      <c r="E34" s="288">
        <v>24827</v>
      </c>
      <c r="F34" s="289"/>
      <c r="G34" s="288">
        <f ca="1">VLOOKUP(D34,'(별지2)후보자별득표상황'!$C$6:$E$165,3,FALSE)</f>
        <v>17738</v>
      </c>
      <c r="H34" s="289"/>
      <c r="I34" s="114">
        <f ca="1">VLOOKUP(D34,'(별지2)후보자별득표상황'!$D$6:$E$165,2,FALSE)</f>
        <v>0.71446409151327184</v>
      </c>
      <c r="J34" s="85"/>
    </row>
    <row r="35" spans="1:10" ht="29.25" customHeight="1">
      <c r="A35" s="278"/>
      <c r="B35" s="279"/>
      <c r="C35" s="273" t="s">
        <v>249</v>
      </c>
      <c r="D35" s="113" t="s">
        <v>250</v>
      </c>
      <c r="E35" s="288">
        <v>9456</v>
      </c>
      <c r="F35" s="289"/>
      <c r="G35" s="288">
        <f ca="1">VLOOKUP(D35,'(별지2)후보자별득표상황'!$C$6:$E$165,3,FALSE)</f>
        <v>6919</v>
      </c>
      <c r="H35" s="289"/>
      <c r="I35" s="114">
        <f ca="1">VLOOKUP(D35,'(별지2)후보자별득표상황'!$D$6:$E$165,2,FALSE)</f>
        <v>0.73170473773265654</v>
      </c>
      <c r="J35" s="85"/>
    </row>
    <row r="36" spans="1:10" ht="29.25" customHeight="1">
      <c r="A36" s="278"/>
      <c r="B36" s="279"/>
      <c r="C36" s="275"/>
      <c r="D36" s="113" t="s">
        <v>251</v>
      </c>
      <c r="E36" s="288">
        <v>92136</v>
      </c>
      <c r="F36" s="289"/>
      <c r="G36" s="288">
        <f ca="1">VLOOKUP(D36,'(별지2)후보자별득표상황'!$C$6:$E$165,3,FALSE)</f>
        <v>33664</v>
      </c>
      <c r="H36" s="289"/>
      <c r="I36" s="114">
        <f ca="1">VLOOKUP(D36,'(별지2)후보자별득표상황'!$D$6:$E$165,2,FALSE)</f>
        <v>0.3653729269775115</v>
      </c>
      <c r="J36" s="85"/>
    </row>
    <row r="37" spans="1:10" ht="29.25" customHeight="1">
      <c r="A37" s="280"/>
      <c r="B37" s="281"/>
      <c r="C37" s="115" t="s">
        <v>252</v>
      </c>
      <c r="D37" s="113" t="s">
        <v>253</v>
      </c>
      <c r="E37" s="288">
        <v>34445</v>
      </c>
      <c r="F37" s="289"/>
      <c r="G37" s="288">
        <f ca="1">VLOOKUP(D37,'(별지2)후보자별득표상황'!$C$6:$E$165,3,FALSE)</f>
        <v>24132</v>
      </c>
      <c r="H37" s="289"/>
      <c r="I37" s="114">
        <f ca="1">VLOOKUP(D37,'(별지2)후보자별득표상황'!$D$6:$E$165,2,FALSE)</f>
        <v>0.70059515169110176</v>
      </c>
      <c r="J37" s="85"/>
    </row>
    <row r="38" spans="1:10" ht="29.25" customHeight="1">
      <c r="A38" s="276" t="s">
        <v>269</v>
      </c>
      <c r="B38" s="277"/>
      <c r="C38" s="273" t="s">
        <v>232</v>
      </c>
      <c r="D38" s="116" t="s">
        <v>270</v>
      </c>
      <c r="E38" s="288">
        <v>90846</v>
      </c>
      <c r="F38" s="289"/>
      <c r="G38" s="288">
        <f ca="1">VLOOKUP(D38,'(별지2)후보자별득표상황'!$C$6:$E$165,3,FALSE)</f>
        <v>43628</v>
      </c>
      <c r="H38" s="289"/>
      <c r="I38" s="114">
        <f ca="1">VLOOKUP(D38,'(별지2)후보자별득표상황'!$D$6:$E$165,2,FALSE)</f>
        <v>0.4802412874534927</v>
      </c>
      <c r="J38" s="85"/>
    </row>
    <row r="39" spans="1:10" ht="29.25" customHeight="1">
      <c r="A39" s="278"/>
      <c r="B39" s="279"/>
      <c r="C39" s="275"/>
      <c r="D39" s="117" t="s">
        <v>271</v>
      </c>
      <c r="E39" s="288">
        <v>91494</v>
      </c>
      <c r="F39" s="289"/>
      <c r="G39" s="288">
        <f ca="1">VLOOKUP(D39,'(별지2)후보자별득표상황'!$C$6:$E$165,3,FALSE)</f>
        <v>47184</v>
      </c>
      <c r="H39" s="289"/>
      <c r="I39" s="114">
        <f ca="1">VLOOKUP(D39,'(별지2)후보자별득표상황'!$D$6:$E$165,2,FALSE)</f>
        <v>0.51570594793101188</v>
      </c>
      <c r="J39" s="85"/>
    </row>
    <row r="40" spans="1:10" ht="29.25" customHeight="1">
      <c r="A40" s="278"/>
      <c r="B40" s="279"/>
      <c r="C40" s="115" t="s">
        <v>238</v>
      </c>
      <c r="D40" s="117" t="s">
        <v>272</v>
      </c>
      <c r="E40" s="288">
        <v>74302</v>
      </c>
      <c r="F40" s="289"/>
      <c r="G40" s="288">
        <f ca="1">VLOOKUP(D40,'(별지2)후보자별득표상황'!$C$6:$E$165,3,FALSE)</f>
        <v>12325</v>
      </c>
      <c r="H40" s="289"/>
      <c r="I40" s="114">
        <f ca="1">VLOOKUP(D40,'(별지2)후보자별득표상황'!$D$6:$E$165,2,FALSE)</f>
        <v>0.16587709617506932</v>
      </c>
      <c r="J40" s="85"/>
    </row>
    <row r="41" spans="1:10" ht="29.25" customHeight="1">
      <c r="A41" s="278"/>
      <c r="B41" s="279"/>
      <c r="C41" s="115" t="s">
        <v>273</v>
      </c>
      <c r="D41" s="117" t="s">
        <v>274</v>
      </c>
      <c r="E41" s="288">
        <v>81910</v>
      </c>
      <c r="F41" s="289"/>
      <c r="G41" s="288">
        <f ca="1">VLOOKUP(D41,'(별지2)후보자별득표상황'!$C$6:$E$165,3,FALSE)</f>
        <v>13353</v>
      </c>
      <c r="H41" s="289"/>
      <c r="I41" s="114">
        <f ca="1">VLOOKUP(D41,'(별지2)후보자별득표상황'!$D$6:$E$165,2,FALSE)</f>
        <v>0.16302038823098522</v>
      </c>
      <c r="J41" s="85"/>
    </row>
    <row r="42" spans="1:10" ht="29.25" customHeight="1">
      <c r="A42" s="278"/>
      <c r="B42" s="279"/>
      <c r="C42" s="115" t="s">
        <v>275</v>
      </c>
      <c r="D42" s="117" t="s">
        <v>276</v>
      </c>
      <c r="E42" s="288">
        <v>51102</v>
      </c>
      <c r="F42" s="289"/>
      <c r="G42" s="288">
        <f ca="1">VLOOKUP(D42,'(별지2)후보자별득표상황'!$C$6:$E$165,3,FALSE)</f>
        <v>16139</v>
      </c>
      <c r="H42" s="289"/>
      <c r="I42" s="114">
        <f ca="1">VLOOKUP(D42,'(별지2)후보자별득표상황'!$D$6:$E$165,2,FALSE)</f>
        <v>0.31581934170873938</v>
      </c>
      <c r="J42" s="85"/>
    </row>
    <row r="43" spans="1:10" ht="29.25" customHeight="1">
      <c r="A43" s="278"/>
      <c r="B43" s="279"/>
      <c r="C43" s="115" t="s">
        <v>244</v>
      </c>
      <c r="D43" s="117" t="s">
        <v>277</v>
      </c>
      <c r="E43" s="288">
        <v>59051</v>
      </c>
      <c r="F43" s="289"/>
      <c r="G43" s="288">
        <f ca="1">VLOOKUP(D43,'(별지2)후보자별득표상황'!$C$6:$E$165,3,FALSE)</f>
        <v>24271</v>
      </c>
      <c r="H43" s="289"/>
      <c r="I43" s="114">
        <f ca="1">VLOOKUP(D43,'(별지2)후보자별득표상황'!$D$6:$E$165,2,FALSE)</f>
        <v>0.41101759496028856</v>
      </c>
      <c r="J43" s="85"/>
    </row>
    <row r="44" spans="1:10" ht="29.25" customHeight="1">
      <c r="A44" s="278"/>
      <c r="B44" s="279"/>
      <c r="C44" s="115" t="s">
        <v>246</v>
      </c>
      <c r="D44" s="117" t="s">
        <v>278</v>
      </c>
      <c r="E44" s="288">
        <v>64949</v>
      </c>
      <c r="F44" s="289"/>
      <c r="G44" s="288">
        <f ca="1">VLOOKUP(D44,'(별지2)후보자별득표상황'!$C$6:$E$165,3,FALSE)</f>
        <v>11530</v>
      </c>
      <c r="H44" s="289"/>
      <c r="I44" s="114">
        <f ca="1">VLOOKUP(D44,'(별지2)후보자별득표상황'!$D$6:$E$165,2,FALSE)</f>
        <v>0.17752390337033672</v>
      </c>
      <c r="J44" s="85"/>
    </row>
    <row r="45" spans="1:10" ht="29.25" customHeight="1">
      <c r="A45" s="278"/>
      <c r="B45" s="279"/>
      <c r="C45" s="273" t="s">
        <v>279</v>
      </c>
      <c r="D45" s="117" t="s">
        <v>280</v>
      </c>
      <c r="E45" s="288">
        <v>19566</v>
      </c>
      <c r="F45" s="289"/>
      <c r="G45" s="288">
        <f ca="1">VLOOKUP(D45,'(별지2)후보자별득표상황'!$C$6:$E$165,3,FALSE)</f>
        <v>9561</v>
      </c>
      <c r="H45" s="289"/>
      <c r="I45" s="114">
        <f ca="1">VLOOKUP(D45,'(별지2)후보자별득표상황'!$D$6:$E$165,2,FALSE)</f>
        <v>0.48865378718184604</v>
      </c>
      <c r="J45" s="85"/>
    </row>
    <row r="46" spans="1:10" ht="29.25" customHeight="1" thickBot="1">
      <c r="A46" s="282"/>
      <c r="B46" s="283"/>
      <c r="C46" s="314"/>
      <c r="D46" s="118" t="s">
        <v>281</v>
      </c>
      <c r="E46" s="306">
        <v>14857</v>
      </c>
      <c r="F46" s="307"/>
      <c r="G46" s="306">
        <f ca="1">VLOOKUP(D46,'(별지2)후보자별득표상황'!$C$6:$E$165,3,FALSE)</f>
        <v>8197</v>
      </c>
      <c r="H46" s="307"/>
      <c r="I46" s="119">
        <f ca="1">VLOOKUP(D46,'(별지2)후보자별득표상황'!$D$6:$E$165,2,FALSE)</f>
        <v>0.55172645890825878</v>
      </c>
      <c r="J46" s="86"/>
    </row>
    <row r="47" spans="1:10" ht="28.5" customHeight="1" thickBot="1">
      <c r="A47" s="315" t="s">
        <v>11</v>
      </c>
      <c r="B47" s="316"/>
      <c r="C47" s="83" t="s">
        <v>22</v>
      </c>
      <c r="D47" s="83" t="s">
        <v>7</v>
      </c>
      <c r="E47" s="302" t="s">
        <v>5</v>
      </c>
      <c r="F47" s="303"/>
      <c r="G47" s="302" t="s">
        <v>6</v>
      </c>
      <c r="H47" s="303"/>
      <c r="I47" s="81" t="s">
        <v>354</v>
      </c>
      <c r="J47" s="84" t="s">
        <v>12</v>
      </c>
    </row>
    <row r="48" spans="1:10" ht="33" customHeight="1" thickTop="1">
      <c r="A48" s="339" t="s">
        <v>254</v>
      </c>
      <c r="B48" s="340"/>
      <c r="C48" s="115" t="s">
        <v>282</v>
      </c>
      <c r="D48" s="117" t="s">
        <v>283</v>
      </c>
      <c r="E48" s="304">
        <v>34445</v>
      </c>
      <c r="F48" s="305"/>
      <c r="G48" s="304">
        <f ca="1">VLOOKUP(D48,'(별지2)후보자별득표상황'!$C$6:$E$165,3,FALSE)</f>
        <v>24132</v>
      </c>
      <c r="H48" s="305"/>
      <c r="I48" s="120">
        <f ca="1">VLOOKUP(D48,'(별지2)후보자별득표상황'!$D$6:$E$165,2,FALSE)</f>
        <v>0.70059515169110176</v>
      </c>
      <c r="J48" s="85"/>
    </row>
    <row r="49" spans="1:10" ht="33" customHeight="1">
      <c r="A49" s="280"/>
      <c r="B49" s="281"/>
      <c r="C49" s="115" t="s">
        <v>284</v>
      </c>
      <c r="D49" s="117" t="s">
        <v>285</v>
      </c>
      <c r="E49" s="288">
        <v>8939</v>
      </c>
      <c r="F49" s="289"/>
      <c r="G49" s="288">
        <f ca="1">VLOOKUP(D49,'(별지2)후보자별득표상황'!$C$6:$E$165,3,FALSE)</f>
        <v>5613</v>
      </c>
      <c r="H49" s="289"/>
      <c r="I49" s="121">
        <f ca="1">VLOOKUP(D49,'(별지2)후보자별득표상황'!$D$6:$E$165,2,FALSE)</f>
        <v>0.62792258641906251</v>
      </c>
      <c r="J49" s="85"/>
    </row>
    <row r="50" spans="1:10" ht="33" customHeight="1">
      <c r="A50" s="278" t="s">
        <v>286</v>
      </c>
      <c r="B50" s="279"/>
      <c r="C50" s="273" t="s">
        <v>226</v>
      </c>
      <c r="D50" s="113" t="s">
        <v>287</v>
      </c>
      <c r="E50" s="288">
        <v>46165</v>
      </c>
      <c r="F50" s="289"/>
      <c r="G50" s="288" t="e">
        <f ca="1">VLOOKUP(D50,'(별지2)후보자별득표상황'!$C$6:$E$165,3,FALSE)</f>
        <v>#N/A</v>
      </c>
      <c r="H50" s="289"/>
      <c r="I50" s="121" t="e">
        <f ca="1">VLOOKUP(D50,'(별지2)후보자별득표상황'!$D$6:$E$165,2,FALSE)</f>
        <v>#N/A</v>
      </c>
      <c r="J50" s="85"/>
    </row>
    <row r="51" spans="1:10" ht="33" customHeight="1">
      <c r="A51" s="278"/>
      <c r="B51" s="279"/>
      <c r="C51" s="274"/>
      <c r="D51" s="113" t="s">
        <v>288</v>
      </c>
      <c r="E51" s="288">
        <v>41080</v>
      </c>
      <c r="F51" s="289"/>
      <c r="G51" s="288" t="e">
        <f ca="1">VLOOKUP(D51,'(별지2)후보자별득표상황'!$C$6:$E$165,3,FALSE)</f>
        <v>#N/A</v>
      </c>
      <c r="H51" s="289"/>
      <c r="I51" s="121" t="e">
        <f ca="1">VLOOKUP(D51,'(별지2)후보자별득표상황'!$D$6:$E$165,2,FALSE)</f>
        <v>#N/A</v>
      </c>
      <c r="J51" s="85"/>
    </row>
    <row r="52" spans="1:10" ht="33" customHeight="1">
      <c r="A52" s="278"/>
      <c r="B52" s="279"/>
      <c r="C52" s="274"/>
      <c r="D52" s="113" t="s">
        <v>289</v>
      </c>
      <c r="E52" s="288">
        <v>40414</v>
      </c>
      <c r="F52" s="289"/>
      <c r="G52" s="288" t="e">
        <f ca="1">VLOOKUP(D52,'(별지2)후보자별득표상황'!$C$6:$E$165,3,FALSE)</f>
        <v>#N/A</v>
      </c>
      <c r="H52" s="289"/>
      <c r="I52" s="121" t="e">
        <f ca="1">VLOOKUP(D52,'(별지2)후보자별득표상황'!$D$6:$E$165,2,FALSE)</f>
        <v>#N/A</v>
      </c>
      <c r="J52" s="85"/>
    </row>
    <row r="53" spans="1:10" ht="33" customHeight="1">
      <c r="A53" s="278"/>
      <c r="B53" s="279"/>
      <c r="C53" s="275"/>
      <c r="D53" s="113" t="s">
        <v>290</v>
      </c>
      <c r="E53" s="288">
        <v>82230</v>
      </c>
      <c r="F53" s="289"/>
      <c r="G53" s="288" t="e">
        <f ca="1">VLOOKUP(D53,'(별지2)후보자별득표상황'!$C$6:$E$165,3,FALSE)</f>
        <v>#N/A</v>
      </c>
      <c r="H53" s="289"/>
      <c r="I53" s="121" t="e">
        <f ca="1">VLOOKUP(D53,'(별지2)후보자별득표상황'!$D$6:$E$165,2,FALSE)</f>
        <v>#N/A</v>
      </c>
      <c r="J53" s="85"/>
    </row>
    <row r="54" spans="1:10" ht="33" customHeight="1">
      <c r="A54" s="278"/>
      <c r="B54" s="279"/>
      <c r="C54" s="109" t="s">
        <v>230</v>
      </c>
      <c r="D54" s="113" t="s">
        <v>291</v>
      </c>
      <c r="E54" s="288">
        <v>67222</v>
      </c>
      <c r="F54" s="289"/>
      <c r="G54" s="288" t="e">
        <f ca="1">VLOOKUP(D54,'(별지2)후보자별득표상황'!$C$6:$E$165,3,FALSE)</f>
        <v>#N/A</v>
      </c>
      <c r="H54" s="289"/>
      <c r="I54" s="121" t="e">
        <f ca="1">VLOOKUP(D54,'(별지2)후보자별득표상황'!$D$6:$E$165,2,FALSE)</f>
        <v>#N/A</v>
      </c>
      <c r="J54" s="85"/>
    </row>
    <row r="55" spans="1:10" ht="33" customHeight="1">
      <c r="A55" s="278"/>
      <c r="B55" s="279"/>
      <c r="C55" s="273" t="s">
        <v>292</v>
      </c>
      <c r="D55" s="113" t="s">
        <v>293</v>
      </c>
      <c r="E55" s="288">
        <v>78775</v>
      </c>
      <c r="F55" s="289"/>
      <c r="G55" s="288" t="e">
        <f ca="1">VLOOKUP(D55,'(별지2)후보자별득표상황'!$C$6:$E$165,3,FALSE)</f>
        <v>#N/A</v>
      </c>
      <c r="H55" s="289"/>
      <c r="I55" s="121" t="e">
        <f ca="1">VLOOKUP(D55,'(별지2)후보자별득표상황'!$D$6:$E$165,2,FALSE)</f>
        <v>#N/A</v>
      </c>
      <c r="J55" s="85"/>
    </row>
    <row r="56" spans="1:10" ht="33" customHeight="1">
      <c r="A56" s="278"/>
      <c r="B56" s="279"/>
      <c r="C56" s="274"/>
      <c r="D56" s="113" t="s">
        <v>294</v>
      </c>
      <c r="E56" s="288">
        <v>48088</v>
      </c>
      <c r="F56" s="289"/>
      <c r="G56" s="288" t="e">
        <f ca="1">VLOOKUP(D56,'(별지2)후보자별득표상황'!$C$6:$E$165,3,FALSE)</f>
        <v>#N/A</v>
      </c>
      <c r="H56" s="289"/>
      <c r="I56" s="121" t="e">
        <f ca="1">VLOOKUP(D56,'(별지2)후보자별득표상황'!$D$6:$E$165,2,FALSE)</f>
        <v>#N/A</v>
      </c>
      <c r="J56" s="85"/>
    </row>
    <row r="57" spans="1:10" ht="33" customHeight="1">
      <c r="A57" s="278"/>
      <c r="B57" s="279"/>
      <c r="C57" s="274"/>
      <c r="D57" s="113" t="s">
        <v>295</v>
      </c>
      <c r="E57" s="288">
        <v>76200</v>
      </c>
      <c r="F57" s="289"/>
      <c r="G57" s="288" t="e">
        <f ca="1">VLOOKUP(D57,'(별지2)후보자별득표상황'!$C$6:$E$165,3,FALSE)</f>
        <v>#N/A</v>
      </c>
      <c r="H57" s="289"/>
      <c r="I57" s="121" t="e">
        <f ca="1">VLOOKUP(D57,'(별지2)후보자별득표상황'!$D$6:$E$165,2,FALSE)</f>
        <v>#N/A</v>
      </c>
      <c r="J57" s="85"/>
    </row>
    <row r="58" spans="1:10" ht="33" customHeight="1">
      <c r="A58" s="278"/>
      <c r="B58" s="279"/>
      <c r="C58" s="275"/>
      <c r="D58" s="113" t="s">
        <v>296</v>
      </c>
      <c r="E58" s="288">
        <v>77497</v>
      </c>
      <c r="F58" s="289"/>
      <c r="G58" s="288" t="e">
        <f ca="1">VLOOKUP(D58,'(별지2)후보자별득표상황'!$C$6:$E$165,3,FALSE)</f>
        <v>#N/A</v>
      </c>
      <c r="H58" s="289"/>
      <c r="I58" s="121" t="e">
        <f ca="1">VLOOKUP(D58,'(별지2)후보자별득표상황'!$D$6:$E$165,2,FALSE)</f>
        <v>#N/A</v>
      </c>
      <c r="J58" s="85"/>
    </row>
    <row r="59" spans="1:10" ht="33" customHeight="1">
      <c r="A59" s="278"/>
      <c r="B59" s="279"/>
      <c r="C59" s="112" t="s">
        <v>297</v>
      </c>
      <c r="D59" s="113" t="s">
        <v>298</v>
      </c>
      <c r="E59" s="288">
        <v>12200</v>
      </c>
      <c r="F59" s="289"/>
      <c r="G59" s="288" t="e">
        <f ca="1">VLOOKUP(D59,'(별지2)후보자별득표상황'!$C$6:$E$165,3,FALSE)</f>
        <v>#N/A</v>
      </c>
      <c r="H59" s="289"/>
      <c r="I59" s="121" t="e">
        <f ca="1">VLOOKUP(D59,'(별지2)후보자별득표상황'!$D$6:$E$165,2,FALSE)</f>
        <v>#N/A</v>
      </c>
      <c r="J59" s="85"/>
    </row>
    <row r="60" spans="1:10" ht="33" customHeight="1">
      <c r="A60" s="278"/>
      <c r="B60" s="279"/>
      <c r="C60" s="115" t="s">
        <v>299</v>
      </c>
      <c r="D60" s="113" t="s">
        <v>300</v>
      </c>
      <c r="E60" s="288">
        <v>7370</v>
      </c>
      <c r="F60" s="289"/>
      <c r="G60" s="288" t="e">
        <f ca="1">VLOOKUP(D60,'(별지2)후보자별득표상황'!$C$6:$E$165,3,FALSE)</f>
        <v>#N/A</v>
      </c>
      <c r="H60" s="289"/>
      <c r="I60" s="121" t="e">
        <f ca="1">VLOOKUP(D60,'(별지2)후보자별득표상황'!$D$6:$E$165,2,FALSE)</f>
        <v>#N/A</v>
      </c>
      <c r="J60" s="85"/>
    </row>
    <row r="61" spans="1:10" ht="33" customHeight="1">
      <c r="A61" s="278"/>
      <c r="B61" s="279"/>
      <c r="C61" s="109" t="s">
        <v>262</v>
      </c>
      <c r="D61" s="113" t="s">
        <v>301</v>
      </c>
      <c r="E61" s="288">
        <v>44172</v>
      </c>
      <c r="F61" s="289"/>
      <c r="G61" s="288" t="e">
        <f ca="1">VLOOKUP(D61,'(별지2)후보자별득표상황'!$C$6:$E$165,3,FALSE)</f>
        <v>#N/A</v>
      </c>
      <c r="H61" s="289"/>
      <c r="I61" s="121" t="e">
        <f ca="1">VLOOKUP(D61,'(별지2)후보자별득표상황'!$D$6:$E$165,2,FALSE)</f>
        <v>#N/A</v>
      </c>
      <c r="J61" s="85"/>
    </row>
    <row r="62" spans="1:10" ht="33" customHeight="1">
      <c r="A62" s="278"/>
      <c r="B62" s="279"/>
      <c r="C62" s="273" t="s">
        <v>266</v>
      </c>
      <c r="D62" s="113" t="s">
        <v>302</v>
      </c>
      <c r="E62" s="288">
        <v>9792</v>
      </c>
      <c r="F62" s="289"/>
      <c r="G62" s="288" t="e">
        <f ca="1">VLOOKUP(D62,'(별지2)후보자별득표상황'!$C$6:$E$165,3,FALSE)</f>
        <v>#N/A</v>
      </c>
      <c r="H62" s="289"/>
      <c r="I62" s="121" t="e">
        <f ca="1">VLOOKUP(D62,'(별지2)후보자별득표상황'!$D$6:$E$165,2,FALSE)</f>
        <v>#N/A</v>
      </c>
      <c r="J62" s="85"/>
    </row>
    <row r="63" spans="1:10" ht="33" customHeight="1">
      <c r="A63" s="278"/>
      <c r="B63" s="279"/>
      <c r="C63" s="274"/>
      <c r="D63" s="113" t="s">
        <v>303</v>
      </c>
      <c r="E63" s="288">
        <v>17273</v>
      </c>
      <c r="F63" s="289"/>
      <c r="G63" s="288" t="e">
        <f ca="1">VLOOKUP(D63,'(별지2)후보자별득표상황'!$C$6:$E$165,3,FALSE)</f>
        <v>#N/A</v>
      </c>
      <c r="H63" s="289"/>
      <c r="I63" s="121" t="e">
        <f ca="1">VLOOKUP(D63,'(별지2)후보자별득표상황'!$D$6:$E$165,2,FALSE)</f>
        <v>#N/A</v>
      </c>
      <c r="J63" s="85"/>
    </row>
    <row r="64" spans="1:10" ht="33" customHeight="1">
      <c r="A64" s="278"/>
      <c r="B64" s="279"/>
      <c r="C64" s="275"/>
      <c r="D64" s="113" t="s">
        <v>304</v>
      </c>
      <c r="E64" s="288">
        <v>24788</v>
      </c>
      <c r="F64" s="289"/>
      <c r="G64" s="288" t="e">
        <f ca="1">VLOOKUP(D64,'(별지2)후보자별득표상황'!$C$6:$E$165,3,FALSE)</f>
        <v>#N/A</v>
      </c>
      <c r="H64" s="289"/>
      <c r="I64" s="121" t="e">
        <f ca="1">VLOOKUP(D64,'(별지2)후보자별득표상황'!$D$6:$E$165,2,FALSE)</f>
        <v>#N/A</v>
      </c>
      <c r="J64" s="85"/>
    </row>
    <row r="65" spans="1:10" ht="33" customHeight="1">
      <c r="A65" s="278"/>
      <c r="B65" s="279"/>
      <c r="C65" s="273" t="s">
        <v>305</v>
      </c>
      <c r="D65" s="113" t="s">
        <v>306</v>
      </c>
      <c r="E65" s="288">
        <v>6694</v>
      </c>
      <c r="F65" s="289"/>
      <c r="G65" s="288" t="e">
        <f ca="1">VLOOKUP(D65,'(별지2)후보자별득표상황'!$C$6:$E$165,3,FALSE)</f>
        <v>#N/A</v>
      </c>
      <c r="H65" s="289"/>
      <c r="I65" s="121" t="e">
        <f ca="1">VLOOKUP(D65,'(별지2)후보자별득표상황'!$D$6:$E$165,2,FALSE)</f>
        <v>#N/A</v>
      </c>
      <c r="J65" s="85"/>
    </row>
    <row r="66" spans="1:10" ht="33" customHeight="1">
      <c r="A66" s="278"/>
      <c r="B66" s="279"/>
      <c r="C66" s="274"/>
      <c r="D66" s="113" t="s">
        <v>307</v>
      </c>
      <c r="E66" s="288">
        <v>9315</v>
      </c>
      <c r="F66" s="289"/>
      <c r="G66" s="288" t="e">
        <f ca="1">VLOOKUP(D66,'(별지2)후보자별득표상황'!$C$6:$E$165,3,FALSE)</f>
        <v>#N/A</v>
      </c>
      <c r="H66" s="289"/>
      <c r="I66" s="121" t="e">
        <f ca="1">VLOOKUP(D66,'(별지2)후보자별득표상황'!$D$6:$E$165,2,FALSE)</f>
        <v>#N/A</v>
      </c>
      <c r="J66" s="85"/>
    </row>
    <row r="67" spans="1:10" ht="33" customHeight="1">
      <c r="A67" s="278"/>
      <c r="B67" s="279"/>
      <c r="C67" s="275"/>
      <c r="D67" s="113" t="s">
        <v>308</v>
      </c>
      <c r="E67" s="288">
        <v>28344</v>
      </c>
      <c r="F67" s="289"/>
      <c r="G67" s="288" t="e">
        <f ca="1">VLOOKUP(D67,'(별지2)후보자별득표상황'!$C$6:$E$165,3,FALSE)</f>
        <v>#N/A</v>
      </c>
      <c r="H67" s="289"/>
      <c r="I67" s="121" t="e">
        <f ca="1">VLOOKUP(D67,'(별지2)후보자별득표상황'!$D$6:$E$165,2,FALSE)</f>
        <v>#N/A</v>
      </c>
      <c r="J67" s="85"/>
    </row>
    <row r="68" spans="1:10" ht="33" customHeight="1" thickBot="1">
      <c r="A68" s="282"/>
      <c r="B68" s="283"/>
      <c r="C68" s="122" t="s">
        <v>282</v>
      </c>
      <c r="D68" s="131" t="s">
        <v>309</v>
      </c>
      <c r="E68" s="306">
        <v>21335</v>
      </c>
      <c r="F68" s="307"/>
      <c r="G68" s="306" t="e">
        <f ca="1">VLOOKUP(D68,'(별지2)후보자별득표상황'!$C$6:$E$165,3,FALSE)</f>
        <v>#N/A</v>
      </c>
      <c r="H68" s="307"/>
      <c r="I68" s="123" t="e">
        <f ca="1">VLOOKUP(D68,'(별지2)후보자별득표상황'!$D$6:$E$165,2,FALSE)</f>
        <v>#N/A</v>
      </c>
      <c r="J68" s="87"/>
    </row>
    <row r="69" spans="1:10" ht="6.75" customHeight="1">
      <c r="A69" s="29"/>
      <c r="B69" s="29"/>
      <c r="C69" s="30"/>
      <c r="D69" s="30"/>
      <c r="E69" s="31"/>
      <c r="F69" s="31"/>
      <c r="G69" s="31"/>
      <c r="H69" s="31"/>
      <c r="I69" s="32"/>
      <c r="J69" s="33"/>
    </row>
    <row r="70" spans="1:10" ht="6" customHeight="1">
      <c r="A70" s="29"/>
      <c r="B70" s="29"/>
      <c r="C70" s="30"/>
      <c r="D70" s="38"/>
      <c r="E70" s="31"/>
      <c r="F70" s="31"/>
      <c r="G70" s="31"/>
      <c r="H70" s="31"/>
      <c r="I70" s="32"/>
      <c r="J70" s="33"/>
    </row>
    <row r="71" spans="1:10" ht="21" customHeight="1" thickBot="1">
      <c r="A71" s="27" t="s">
        <v>31</v>
      </c>
      <c r="B71" s="28"/>
      <c r="E71" s="20"/>
      <c r="F71" s="20"/>
    </row>
    <row r="72" spans="1:10" ht="26.25" customHeight="1">
      <c r="A72" s="361" t="s">
        <v>11</v>
      </c>
      <c r="B72" s="321"/>
      <c r="C72" s="321" t="s">
        <v>5</v>
      </c>
      <c r="D72" s="321" t="s">
        <v>6</v>
      </c>
      <c r="E72" s="334" t="s">
        <v>43</v>
      </c>
      <c r="F72" s="334"/>
      <c r="G72" s="334"/>
      <c r="H72" s="334"/>
      <c r="I72" s="335" t="s">
        <v>12</v>
      </c>
      <c r="J72" s="336"/>
    </row>
    <row r="73" spans="1:10" ht="26.25" customHeight="1" thickBot="1">
      <c r="A73" s="362"/>
      <c r="B73" s="322"/>
      <c r="C73" s="322"/>
      <c r="D73" s="322"/>
      <c r="E73" s="70" t="s">
        <v>42</v>
      </c>
      <c r="F73" s="323" t="s">
        <v>13</v>
      </c>
      <c r="G73" s="324"/>
      <c r="H73" s="56" t="s">
        <v>14</v>
      </c>
      <c r="I73" s="337"/>
      <c r="J73" s="338"/>
    </row>
    <row r="74" spans="1:10" ht="26.25" customHeight="1" thickTop="1">
      <c r="A74" s="298" t="s">
        <v>356</v>
      </c>
      <c r="B74" s="299"/>
      <c r="C74" s="124">
        <f ca="1">'(별지1)시간대별투표진행상황'!P6</f>
        <v>10020325</v>
      </c>
      <c r="D74" s="110">
        <f ca="1">'(별지1)시간대별투표진행상황'!Q6</f>
        <v>4596797</v>
      </c>
      <c r="E74" s="125">
        <f ca="1">'(별지1)시간대별투표진행상황'!O6</f>
        <v>45.9</v>
      </c>
      <c r="F74" s="325"/>
      <c r="G74" s="326"/>
      <c r="H74" s="126"/>
      <c r="I74" s="299"/>
      <c r="J74" s="344"/>
    </row>
    <row r="75" spans="1:10" ht="26.25" customHeight="1">
      <c r="A75" s="359" t="s">
        <v>225</v>
      </c>
      <c r="B75" s="308"/>
      <c r="C75" s="127">
        <f ca="1">'(별지1)시간대별투표진행상황'!P7</f>
        <v>8374067</v>
      </c>
      <c r="D75" s="113">
        <f ca="1">'(별지1)시간대별투표진행상황'!Q7</f>
        <v>4066557</v>
      </c>
      <c r="E75" s="128">
        <f ca="1">'(별지1)시간대별투표진행상황'!O7</f>
        <v>48.6</v>
      </c>
      <c r="F75" s="371"/>
      <c r="G75" s="372"/>
      <c r="I75" s="345"/>
      <c r="J75" s="346"/>
    </row>
    <row r="76" spans="1:10" ht="26.25" customHeight="1">
      <c r="A76" s="300" t="s">
        <v>228</v>
      </c>
      <c r="B76" s="301"/>
      <c r="C76" s="127">
        <f ca="1">'(별지1)시간대별투표진행상황'!P10</f>
        <v>1207430</v>
      </c>
      <c r="D76" s="113">
        <f ca="1">'(별지1)시간대별투표진행상황'!Q10</f>
        <v>527412</v>
      </c>
      <c r="E76" s="128">
        <f ca="1">'(별지1)시간대별투표진행상황'!O10</f>
        <v>43.7</v>
      </c>
      <c r="F76" s="327">
        <v>73.2</v>
      </c>
      <c r="G76" s="328"/>
      <c r="H76" s="129">
        <v>22.3</v>
      </c>
      <c r="I76" s="301"/>
      <c r="J76" s="343"/>
    </row>
    <row r="77" spans="1:10" ht="26.25" customHeight="1">
      <c r="A77" s="300" t="s">
        <v>254</v>
      </c>
      <c r="B77" s="301"/>
      <c r="C77" s="127">
        <f ca="1">'(별지1)시간대별투표진행상황'!P11</f>
        <v>591461</v>
      </c>
      <c r="D77" s="113">
        <f ca="1">'(별지1)시간대별투표진행상황'!Q11</f>
        <v>215929</v>
      </c>
      <c r="E77" s="128">
        <f ca="1">'(별지1)시간대별투표진행상황'!O11</f>
        <v>36.5</v>
      </c>
      <c r="F77" s="327">
        <v>70.099999999999994</v>
      </c>
      <c r="G77" s="328"/>
      <c r="H77" s="129">
        <v>16.3</v>
      </c>
      <c r="I77" s="301"/>
      <c r="J77" s="343"/>
    </row>
    <row r="78" spans="1:10" ht="26.25" customHeight="1" thickBot="1">
      <c r="A78" s="329" t="s">
        <v>286</v>
      </c>
      <c r="B78" s="341"/>
      <c r="C78" s="130">
        <f ca="1">'(별지1)시간대별투표진행상황'!P12</f>
        <v>738954</v>
      </c>
      <c r="D78" s="131">
        <f ca="1">'(별지1)시간대별투표진행상황'!Q12</f>
        <v>234538</v>
      </c>
      <c r="E78" s="132">
        <f ca="1">'(별지1)시간대별투표진행상황'!O12</f>
        <v>31.8</v>
      </c>
      <c r="F78" s="369">
        <v>73</v>
      </c>
      <c r="G78" s="370"/>
      <c r="H78" s="133">
        <v>14.7</v>
      </c>
      <c r="I78" s="341"/>
      <c r="J78" s="342"/>
    </row>
    <row r="79" spans="1:10" ht="15.75" customHeight="1">
      <c r="A79" s="34" t="s">
        <v>45</v>
      </c>
      <c r="B79" s="36"/>
      <c r="G79" s="22"/>
      <c r="H79" s="22"/>
    </row>
    <row r="80" spans="1:10" ht="16.5" customHeight="1">
      <c r="A80" s="34" t="s">
        <v>19</v>
      </c>
      <c r="B80" s="34"/>
      <c r="G80" s="22"/>
      <c r="H80" s="22"/>
    </row>
    <row r="81" spans="1:10" ht="16.5" customHeight="1">
      <c r="A81" s="35" t="s">
        <v>224</v>
      </c>
      <c r="B81" s="35"/>
      <c r="E81" s="35" t="s">
        <v>358</v>
      </c>
      <c r="F81" s="35"/>
      <c r="G81" s="22"/>
      <c r="H81" s="22"/>
    </row>
    <row r="82" spans="1:10" ht="16.5" customHeight="1">
      <c r="A82" s="35" t="s">
        <v>66</v>
      </c>
      <c r="B82" s="35"/>
      <c r="E82" s="35" t="s">
        <v>67</v>
      </c>
      <c r="F82" s="35"/>
      <c r="G82" s="22"/>
      <c r="H82" s="22"/>
    </row>
    <row r="83" spans="1:10" ht="8.25" customHeight="1">
      <c r="A83" s="34"/>
      <c r="B83" s="34"/>
      <c r="G83" s="22"/>
      <c r="H83" s="22"/>
    </row>
    <row r="84" spans="1:10" ht="24" customHeight="1">
      <c r="A84" s="27" t="s">
        <v>30</v>
      </c>
      <c r="B84" s="28"/>
    </row>
    <row r="85" spans="1:10" ht="14.25" customHeight="1">
      <c r="A85" s="28"/>
      <c r="B85" s="28"/>
    </row>
    <row r="86" spans="1:10" ht="18" customHeight="1">
      <c r="A86" s="23" t="s">
        <v>50</v>
      </c>
      <c r="B86" s="24"/>
    </row>
    <row r="87" spans="1:10" ht="2.25" customHeight="1">
      <c r="A87" s="37"/>
      <c r="B87" s="37"/>
    </row>
    <row r="88" spans="1:10" ht="24" customHeight="1" thickBot="1">
      <c r="A88" s="23" t="s">
        <v>51</v>
      </c>
      <c r="B88" s="24"/>
    </row>
    <row r="89" spans="1:10" ht="28.5" customHeight="1" thickBot="1">
      <c r="A89" s="315" t="s">
        <v>21</v>
      </c>
      <c r="B89" s="316"/>
      <c r="C89" s="88" t="s">
        <v>22</v>
      </c>
      <c r="D89" s="83" t="s">
        <v>7</v>
      </c>
      <c r="E89" s="81" t="s">
        <v>24</v>
      </c>
      <c r="F89" s="347" t="s">
        <v>15</v>
      </c>
      <c r="G89" s="348"/>
      <c r="H89" s="81" t="s">
        <v>16</v>
      </c>
      <c r="I89" s="81" t="s">
        <v>20</v>
      </c>
      <c r="J89" s="82" t="s">
        <v>17</v>
      </c>
    </row>
    <row r="90" spans="1:10" ht="27.75" customHeight="1" thickTop="1">
      <c r="A90" s="290" t="s">
        <v>225</v>
      </c>
      <c r="B90" s="291"/>
      <c r="C90" s="113" t="s">
        <v>226</v>
      </c>
      <c r="D90" s="115" t="s">
        <v>227</v>
      </c>
      <c r="E90" s="134" t="s">
        <v>368</v>
      </c>
      <c r="F90" s="286" t="s">
        <v>397</v>
      </c>
      <c r="G90" s="287"/>
      <c r="H90" s="135">
        <v>2158476</v>
      </c>
      <c r="I90" s="136">
        <v>53.4</v>
      </c>
      <c r="J90" s="137"/>
    </row>
    <row r="91" spans="1:10" ht="27.75" customHeight="1">
      <c r="A91" s="292" t="s">
        <v>228</v>
      </c>
      <c r="B91" s="293"/>
      <c r="C91" s="115" t="s">
        <v>226</v>
      </c>
      <c r="D91" s="113" t="s">
        <v>229</v>
      </c>
      <c r="E91" s="134" t="s">
        <v>398</v>
      </c>
      <c r="F91" s="284" t="s">
        <v>399</v>
      </c>
      <c r="G91" s="285"/>
      <c r="H91" s="135">
        <v>94642</v>
      </c>
      <c r="I91" s="136">
        <v>49</v>
      </c>
      <c r="J91" s="137"/>
    </row>
    <row r="92" spans="1:10" ht="27.75" customHeight="1">
      <c r="A92" s="294"/>
      <c r="B92" s="295"/>
      <c r="C92" s="112" t="s">
        <v>230</v>
      </c>
      <c r="D92" s="113" t="s">
        <v>310</v>
      </c>
      <c r="E92" s="134" t="s">
        <v>359</v>
      </c>
      <c r="F92" s="284" t="s">
        <v>360</v>
      </c>
      <c r="G92" s="285"/>
      <c r="H92" s="135">
        <v>17357</v>
      </c>
      <c r="I92" s="136">
        <v>51.1</v>
      </c>
      <c r="J92" s="137"/>
    </row>
    <row r="93" spans="1:10" ht="27.75" customHeight="1">
      <c r="A93" s="294"/>
      <c r="B93" s="295"/>
      <c r="C93" s="109" t="s">
        <v>257</v>
      </c>
      <c r="D93" s="113" t="s">
        <v>311</v>
      </c>
      <c r="E93" s="134" t="s">
        <v>359</v>
      </c>
      <c r="F93" s="284" t="s">
        <v>361</v>
      </c>
      <c r="G93" s="285"/>
      <c r="H93" s="135">
        <v>22624</v>
      </c>
      <c r="I93" s="136">
        <v>55</v>
      </c>
      <c r="J93" s="137"/>
    </row>
    <row r="94" spans="1:10" ht="27.75" customHeight="1">
      <c r="A94" s="294"/>
      <c r="B94" s="295"/>
      <c r="C94" s="115" t="s">
        <v>297</v>
      </c>
      <c r="D94" s="113" t="s">
        <v>312</v>
      </c>
      <c r="E94" s="134" t="s">
        <v>359</v>
      </c>
      <c r="F94" s="284" t="s">
        <v>362</v>
      </c>
      <c r="G94" s="285"/>
      <c r="H94" s="135">
        <v>6558</v>
      </c>
      <c r="I94" s="136">
        <v>43.2</v>
      </c>
      <c r="J94" s="137"/>
    </row>
    <row r="95" spans="1:10" ht="27.75" customHeight="1">
      <c r="A95" s="294"/>
      <c r="B95" s="295"/>
      <c r="C95" s="115" t="s">
        <v>299</v>
      </c>
      <c r="D95" s="113" t="s">
        <v>313</v>
      </c>
      <c r="E95" s="134" t="s">
        <v>359</v>
      </c>
      <c r="F95" s="284" t="s">
        <v>363</v>
      </c>
      <c r="G95" s="285"/>
      <c r="H95" s="135">
        <v>34899</v>
      </c>
      <c r="I95" s="136">
        <v>50.3</v>
      </c>
      <c r="J95" s="137"/>
    </row>
    <row r="96" spans="1:10" ht="27.75" customHeight="1">
      <c r="A96" s="294"/>
      <c r="B96" s="295"/>
      <c r="C96" s="115" t="s">
        <v>262</v>
      </c>
      <c r="D96" s="113" t="s">
        <v>314</v>
      </c>
      <c r="E96" s="134" t="s">
        <v>359</v>
      </c>
      <c r="F96" s="284" t="s">
        <v>364</v>
      </c>
      <c r="G96" s="285"/>
      <c r="H96" s="135">
        <v>13454</v>
      </c>
      <c r="I96" s="136">
        <v>28.2</v>
      </c>
      <c r="J96" s="137"/>
    </row>
    <row r="97" spans="1:10" ht="27.75" customHeight="1">
      <c r="A97" s="294"/>
      <c r="B97" s="295"/>
      <c r="C97" s="273" t="s">
        <v>264</v>
      </c>
      <c r="D97" s="113" t="s">
        <v>315</v>
      </c>
      <c r="E97" s="134" t="s">
        <v>365</v>
      </c>
      <c r="F97" s="284" t="s">
        <v>366</v>
      </c>
      <c r="G97" s="285"/>
      <c r="H97" s="135">
        <v>16653</v>
      </c>
      <c r="I97" s="136">
        <v>42.6</v>
      </c>
      <c r="J97" s="137"/>
    </row>
    <row r="98" spans="1:10" ht="27.75" customHeight="1">
      <c r="A98" s="294"/>
      <c r="B98" s="295"/>
      <c r="C98" s="275"/>
      <c r="D98" s="113" t="s">
        <v>316</v>
      </c>
      <c r="E98" s="134" t="s">
        <v>365</v>
      </c>
      <c r="F98" s="284" t="s">
        <v>367</v>
      </c>
      <c r="G98" s="285"/>
      <c r="H98" s="135">
        <v>8782</v>
      </c>
      <c r="I98" s="136">
        <v>50.3</v>
      </c>
      <c r="J98" s="137"/>
    </row>
    <row r="99" spans="1:10" ht="27.75" customHeight="1">
      <c r="A99" s="294"/>
      <c r="B99" s="295"/>
      <c r="C99" s="273" t="s">
        <v>305</v>
      </c>
      <c r="D99" s="113" t="s">
        <v>317</v>
      </c>
      <c r="E99" s="134" t="s">
        <v>368</v>
      </c>
      <c r="F99" s="284" t="s">
        <v>369</v>
      </c>
      <c r="G99" s="285"/>
      <c r="H99" s="135">
        <v>2404</v>
      </c>
      <c r="I99" s="136">
        <v>35</v>
      </c>
      <c r="J99" s="137"/>
    </row>
    <row r="100" spans="1:10" ht="27.75" customHeight="1">
      <c r="A100" s="294"/>
      <c r="B100" s="295"/>
      <c r="C100" s="275"/>
      <c r="D100" s="113" t="s">
        <v>318</v>
      </c>
      <c r="E100" s="134" t="s">
        <v>359</v>
      </c>
      <c r="F100" s="284" t="s">
        <v>370</v>
      </c>
      <c r="G100" s="285"/>
      <c r="H100" s="135">
        <v>11543</v>
      </c>
      <c r="I100" s="136">
        <v>34.5</v>
      </c>
      <c r="J100" s="137"/>
    </row>
    <row r="101" spans="1:10" ht="27.75" customHeight="1">
      <c r="A101" s="296"/>
      <c r="B101" s="297"/>
      <c r="C101" s="115" t="s">
        <v>282</v>
      </c>
      <c r="D101" s="113" t="s">
        <v>283</v>
      </c>
      <c r="E101" s="134" t="s">
        <v>359</v>
      </c>
      <c r="F101" s="284" t="s">
        <v>371</v>
      </c>
      <c r="G101" s="285"/>
      <c r="H101" s="135">
        <v>8955</v>
      </c>
      <c r="I101" s="136">
        <v>37.700000000000003</v>
      </c>
      <c r="J101" s="137"/>
    </row>
    <row r="102" spans="1:10" ht="27" customHeight="1">
      <c r="A102" s="271" t="s">
        <v>254</v>
      </c>
      <c r="B102" s="272"/>
      <c r="C102" s="273" t="s">
        <v>226</v>
      </c>
      <c r="D102" s="113" t="s">
        <v>255</v>
      </c>
      <c r="E102" s="134" t="s">
        <v>359</v>
      </c>
      <c r="F102" s="284" t="s">
        <v>400</v>
      </c>
      <c r="G102" s="285"/>
      <c r="H102" s="135">
        <v>17784</v>
      </c>
      <c r="I102" s="136">
        <v>42.5</v>
      </c>
      <c r="J102" s="137"/>
    </row>
    <row r="103" spans="1:10" ht="27" customHeight="1">
      <c r="A103" s="271"/>
      <c r="B103" s="272"/>
      <c r="C103" s="275"/>
      <c r="D103" s="117" t="s">
        <v>256</v>
      </c>
      <c r="E103" s="134" t="s">
        <v>365</v>
      </c>
      <c r="F103" s="284" t="s">
        <v>401</v>
      </c>
      <c r="G103" s="285"/>
      <c r="H103" s="135">
        <v>23958</v>
      </c>
      <c r="I103" s="136">
        <v>52.2</v>
      </c>
      <c r="J103" s="137"/>
    </row>
    <row r="104" spans="1:10" ht="27" customHeight="1">
      <c r="A104" s="271"/>
      <c r="B104" s="272"/>
      <c r="C104" s="115" t="s">
        <v>257</v>
      </c>
      <c r="D104" s="117" t="s">
        <v>258</v>
      </c>
      <c r="E104" s="134" t="s">
        <v>368</v>
      </c>
      <c r="F104" s="284" t="s">
        <v>372</v>
      </c>
      <c r="G104" s="285"/>
      <c r="H104" s="135">
        <v>2348</v>
      </c>
      <c r="I104" s="136">
        <v>19.2</v>
      </c>
      <c r="J104" s="137"/>
    </row>
    <row r="105" spans="1:10" ht="27" customHeight="1">
      <c r="A105" s="271"/>
      <c r="B105" s="272"/>
      <c r="C105" s="115" t="s">
        <v>259</v>
      </c>
      <c r="D105" s="117" t="s">
        <v>260</v>
      </c>
      <c r="E105" s="134" t="s">
        <v>359</v>
      </c>
      <c r="F105" s="284" t="s">
        <v>373</v>
      </c>
      <c r="G105" s="285"/>
      <c r="H105" s="135">
        <v>7079</v>
      </c>
      <c r="I105" s="136">
        <v>53.3</v>
      </c>
      <c r="J105" s="137"/>
    </row>
    <row r="106" spans="1:10" ht="27" customHeight="1">
      <c r="A106" s="271"/>
      <c r="B106" s="272"/>
      <c r="C106" s="115" t="s">
        <v>261</v>
      </c>
      <c r="D106" s="117" t="s">
        <v>260</v>
      </c>
      <c r="E106" s="134" t="s">
        <v>368</v>
      </c>
      <c r="F106" s="284" t="s">
        <v>374</v>
      </c>
      <c r="G106" s="285"/>
      <c r="H106" s="135">
        <v>6331</v>
      </c>
      <c r="I106" s="136">
        <v>39.4</v>
      </c>
      <c r="J106" s="137"/>
    </row>
    <row r="107" spans="1:10" ht="27" customHeight="1">
      <c r="A107" s="271"/>
      <c r="B107" s="272"/>
      <c r="C107" s="115" t="s">
        <v>262</v>
      </c>
      <c r="D107" s="117" t="s">
        <v>263</v>
      </c>
      <c r="E107" s="134" t="s">
        <v>365</v>
      </c>
      <c r="F107" s="284" t="s">
        <v>375</v>
      </c>
      <c r="G107" s="285"/>
      <c r="H107" s="135">
        <v>8960</v>
      </c>
      <c r="I107" s="136">
        <v>37.700000000000003</v>
      </c>
      <c r="J107" s="137"/>
    </row>
    <row r="108" spans="1:10" ht="27" customHeight="1">
      <c r="A108" s="271"/>
      <c r="B108" s="272"/>
      <c r="C108" s="115" t="s">
        <v>264</v>
      </c>
      <c r="D108" s="117" t="s">
        <v>265</v>
      </c>
      <c r="E108" s="134" t="s">
        <v>365</v>
      </c>
      <c r="F108" s="284" t="s">
        <v>376</v>
      </c>
      <c r="G108" s="285"/>
      <c r="H108" s="135">
        <v>5710</v>
      </c>
      <c r="I108" s="136">
        <v>50.3</v>
      </c>
      <c r="J108" s="137"/>
    </row>
    <row r="109" spans="1:10" ht="27" customHeight="1">
      <c r="A109" s="271"/>
      <c r="B109" s="272"/>
      <c r="C109" s="273" t="s">
        <v>266</v>
      </c>
      <c r="D109" s="117" t="s">
        <v>267</v>
      </c>
      <c r="E109" s="134" t="s">
        <v>365</v>
      </c>
      <c r="F109" s="284" t="s">
        <v>377</v>
      </c>
      <c r="G109" s="285"/>
      <c r="H109" s="135">
        <v>3698</v>
      </c>
      <c r="I109" s="136">
        <v>39.299999999999997</v>
      </c>
      <c r="J109" s="137"/>
    </row>
    <row r="110" spans="1:10" ht="27" customHeight="1">
      <c r="A110" s="271"/>
      <c r="B110" s="272"/>
      <c r="C110" s="275"/>
      <c r="D110" s="117" t="s">
        <v>268</v>
      </c>
      <c r="E110" s="134" t="s">
        <v>368</v>
      </c>
      <c r="F110" s="284" t="s">
        <v>378</v>
      </c>
      <c r="G110" s="285"/>
      <c r="H110" s="135">
        <v>3199</v>
      </c>
      <c r="I110" s="136">
        <v>39.799999999999997</v>
      </c>
      <c r="J110" s="137"/>
    </row>
    <row r="111" spans="1:10" ht="27" customHeight="1">
      <c r="A111" s="271"/>
      <c r="B111" s="272"/>
      <c r="C111" s="115" t="s">
        <v>282</v>
      </c>
      <c r="D111" s="117" t="s">
        <v>283</v>
      </c>
      <c r="E111" s="134" t="s">
        <v>359</v>
      </c>
      <c r="F111" s="284" t="s">
        <v>379</v>
      </c>
      <c r="G111" s="285"/>
      <c r="H111" s="135">
        <v>10743</v>
      </c>
      <c r="I111" s="136">
        <v>45.6</v>
      </c>
      <c r="J111" s="137"/>
    </row>
    <row r="112" spans="1:10" ht="27" customHeight="1">
      <c r="A112" s="271"/>
      <c r="B112" s="272"/>
      <c r="C112" s="115" t="s">
        <v>284</v>
      </c>
      <c r="D112" s="117" t="s">
        <v>285</v>
      </c>
      <c r="E112" s="134" t="s">
        <v>359</v>
      </c>
      <c r="F112" s="284" t="s">
        <v>380</v>
      </c>
      <c r="G112" s="285"/>
      <c r="H112" s="135">
        <v>2242</v>
      </c>
      <c r="I112" s="136">
        <v>40.299999999999997</v>
      </c>
      <c r="J112" s="137"/>
    </row>
    <row r="113" spans="1:10" ht="27" customHeight="1">
      <c r="A113" s="276" t="s">
        <v>286</v>
      </c>
      <c r="B113" s="277"/>
      <c r="C113" s="273" t="s">
        <v>226</v>
      </c>
      <c r="D113" s="113" t="s">
        <v>287</v>
      </c>
      <c r="E113" s="134" t="s">
        <v>365</v>
      </c>
      <c r="F113" s="284" t="s">
        <v>402</v>
      </c>
      <c r="G113" s="285"/>
      <c r="H113" s="135">
        <v>9441</v>
      </c>
      <c r="I113" s="136">
        <v>43.9</v>
      </c>
      <c r="J113" s="137"/>
    </row>
    <row r="114" spans="1:10" ht="27" customHeight="1">
      <c r="A114" s="278"/>
      <c r="B114" s="279"/>
      <c r="C114" s="274"/>
      <c r="D114" s="113" t="s">
        <v>288</v>
      </c>
      <c r="E114" s="134" t="s">
        <v>403</v>
      </c>
      <c r="F114" s="284" t="s">
        <v>404</v>
      </c>
      <c r="G114" s="285"/>
      <c r="H114" s="135">
        <v>9391</v>
      </c>
      <c r="I114" s="136">
        <v>55.8</v>
      </c>
      <c r="J114" s="137"/>
    </row>
    <row r="115" spans="1:10" ht="27" customHeight="1">
      <c r="A115" s="278"/>
      <c r="B115" s="279"/>
      <c r="C115" s="274"/>
      <c r="D115" s="113" t="s">
        <v>289</v>
      </c>
      <c r="E115" s="134" t="s">
        <v>359</v>
      </c>
      <c r="F115" s="284" t="s">
        <v>405</v>
      </c>
      <c r="G115" s="285"/>
      <c r="H115" s="135">
        <v>8007</v>
      </c>
      <c r="I115" s="136">
        <v>40.299999999999997</v>
      </c>
      <c r="J115" s="137"/>
    </row>
    <row r="116" spans="1:10" ht="27" customHeight="1">
      <c r="A116" s="278"/>
      <c r="B116" s="279"/>
      <c r="C116" s="275"/>
      <c r="D116" s="113" t="s">
        <v>290</v>
      </c>
      <c r="E116" s="134" t="s">
        <v>406</v>
      </c>
      <c r="F116" s="284" t="s">
        <v>407</v>
      </c>
      <c r="G116" s="285"/>
      <c r="H116" s="135">
        <v>22083</v>
      </c>
      <c r="I116" s="136">
        <v>53.8</v>
      </c>
      <c r="J116" s="137"/>
    </row>
    <row r="117" spans="1:10" ht="27" customHeight="1">
      <c r="A117" s="278"/>
      <c r="B117" s="279"/>
      <c r="C117" s="109" t="s">
        <v>230</v>
      </c>
      <c r="D117" s="113" t="s">
        <v>291</v>
      </c>
      <c r="E117" s="134" t="s">
        <v>359</v>
      </c>
      <c r="F117" s="284" t="s">
        <v>381</v>
      </c>
      <c r="G117" s="285"/>
      <c r="H117" s="135">
        <v>5868</v>
      </c>
      <c r="I117" s="136">
        <v>47.7</v>
      </c>
      <c r="J117" s="137"/>
    </row>
    <row r="118" spans="1:10" ht="27" customHeight="1">
      <c r="A118" s="278"/>
      <c r="B118" s="279"/>
      <c r="C118" s="273" t="s">
        <v>292</v>
      </c>
      <c r="D118" s="113" t="s">
        <v>293</v>
      </c>
      <c r="E118" s="134" t="s">
        <v>359</v>
      </c>
      <c r="F118" s="284" t="s">
        <v>382</v>
      </c>
      <c r="G118" s="285"/>
      <c r="H118" s="135">
        <v>8094</v>
      </c>
      <c r="I118" s="136">
        <v>47.9</v>
      </c>
      <c r="J118" s="137"/>
    </row>
    <row r="119" spans="1:10" ht="27" customHeight="1">
      <c r="A119" s="278"/>
      <c r="B119" s="279"/>
      <c r="C119" s="274"/>
      <c r="D119" s="113" t="s">
        <v>294</v>
      </c>
      <c r="E119" s="134" t="s">
        <v>365</v>
      </c>
      <c r="F119" s="284" t="s">
        <v>383</v>
      </c>
      <c r="G119" s="285"/>
      <c r="H119" s="135">
        <v>3122</v>
      </c>
      <c r="I119" s="136">
        <v>32.799999999999997</v>
      </c>
      <c r="J119" s="137"/>
    </row>
    <row r="120" spans="1:10" ht="27" customHeight="1">
      <c r="A120" s="278"/>
      <c r="B120" s="279"/>
      <c r="C120" s="274"/>
      <c r="D120" s="113" t="s">
        <v>295</v>
      </c>
      <c r="E120" s="134" t="s">
        <v>365</v>
      </c>
      <c r="F120" s="284" t="s">
        <v>384</v>
      </c>
      <c r="G120" s="285"/>
      <c r="H120" s="135">
        <v>5074</v>
      </c>
      <c r="I120" s="136">
        <v>45.6</v>
      </c>
      <c r="J120" s="137"/>
    </row>
    <row r="121" spans="1:10" ht="27" customHeight="1">
      <c r="A121" s="278"/>
      <c r="B121" s="279"/>
      <c r="C121" s="275"/>
      <c r="D121" s="113" t="s">
        <v>296</v>
      </c>
      <c r="E121" s="134" t="s">
        <v>365</v>
      </c>
      <c r="F121" s="284" t="s">
        <v>385</v>
      </c>
      <c r="G121" s="285"/>
      <c r="H121" s="135">
        <v>4516</v>
      </c>
      <c r="I121" s="136">
        <v>50.7</v>
      </c>
      <c r="J121" s="137"/>
    </row>
    <row r="122" spans="1:10" ht="27" customHeight="1">
      <c r="A122" s="278"/>
      <c r="B122" s="279"/>
      <c r="C122" s="112" t="s">
        <v>297</v>
      </c>
      <c r="D122" s="113" t="s">
        <v>298</v>
      </c>
      <c r="E122" s="134" t="s">
        <v>359</v>
      </c>
      <c r="F122" s="284" t="s">
        <v>386</v>
      </c>
      <c r="G122" s="285"/>
      <c r="H122" s="135">
        <v>2381</v>
      </c>
      <c r="I122" s="136">
        <v>38.9</v>
      </c>
      <c r="J122" s="137"/>
    </row>
    <row r="123" spans="1:10" ht="27" customHeight="1">
      <c r="A123" s="278"/>
      <c r="B123" s="279"/>
      <c r="C123" s="115" t="s">
        <v>299</v>
      </c>
      <c r="D123" s="113" t="s">
        <v>300</v>
      </c>
      <c r="E123" s="134" t="s">
        <v>365</v>
      </c>
      <c r="F123" s="284" t="s">
        <v>387</v>
      </c>
      <c r="G123" s="285"/>
      <c r="H123" s="135">
        <v>2048</v>
      </c>
      <c r="I123" s="136">
        <v>54.7</v>
      </c>
      <c r="J123" s="137"/>
    </row>
    <row r="124" spans="1:10" ht="27" customHeight="1">
      <c r="A124" s="278"/>
      <c r="B124" s="279"/>
      <c r="C124" s="109" t="s">
        <v>262</v>
      </c>
      <c r="D124" s="113" t="s">
        <v>301</v>
      </c>
      <c r="E124" s="134" t="s">
        <v>388</v>
      </c>
      <c r="F124" s="284" t="s">
        <v>389</v>
      </c>
      <c r="G124" s="285"/>
      <c r="H124" s="135">
        <v>4013</v>
      </c>
      <c r="I124" s="136">
        <v>35.200000000000003</v>
      </c>
      <c r="J124" s="137"/>
    </row>
    <row r="125" spans="1:10" ht="27" customHeight="1">
      <c r="A125" s="278"/>
      <c r="B125" s="279"/>
      <c r="C125" s="273" t="s">
        <v>266</v>
      </c>
      <c r="D125" s="113" t="s">
        <v>302</v>
      </c>
      <c r="E125" s="134" t="s">
        <v>368</v>
      </c>
      <c r="F125" s="284" t="s">
        <v>390</v>
      </c>
      <c r="G125" s="285"/>
      <c r="H125" s="135">
        <v>2443</v>
      </c>
      <c r="I125" s="136">
        <v>51.8</v>
      </c>
      <c r="J125" s="137"/>
    </row>
    <row r="126" spans="1:10" ht="27" customHeight="1">
      <c r="A126" s="278"/>
      <c r="B126" s="279"/>
      <c r="C126" s="274"/>
      <c r="D126" s="113" t="s">
        <v>303</v>
      </c>
      <c r="E126" s="134" t="s">
        <v>365</v>
      </c>
      <c r="F126" s="284" t="s">
        <v>391</v>
      </c>
      <c r="G126" s="285"/>
      <c r="H126" s="135">
        <v>3917</v>
      </c>
      <c r="I126" s="136">
        <v>57.2</v>
      </c>
      <c r="J126" s="137"/>
    </row>
    <row r="127" spans="1:10" ht="27" customHeight="1">
      <c r="A127" s="280"/>
      <c r="B127" s="281"/>
      <c r="C127" s="275"/>
      <c r="D127" s="113" t="s">
        <v>304</v>
      </c>
      <c r="E127" s="134" t="s">
        <v>368</v>
      </c>
      <c r="F127" s="284" t="s">
        <v>392</v>
      </c>
      <c r="G127" s="285"/>
      <c r="H127" s="135">
        <v>5959</v>
      </c>
      <c r="I127" s="136">
        <v>50.3</v>
      </c>
      <c r="J127" s="137"/>
    </row>
    <row r="128" spans="1:10" ht="27" customHeight="1">
      <c r="A128" s="278" t="s">
        <v>286</v>
      </c>
      <c r="B128" s="279"/>
      <c r="C128" s="273" t="s">
        <v>305</v>
      </c>
      <c r="D128" s="113" t="s">
        <v>306</v>
      </c>
      <c r="E128" s="134" t="s">
        <v>368</v>
      </c>
      <c r="F128" s="284" t="s">
        <v>393</v>
      </c>
      <c r="G128" s="285"/>
      <c r="H128" s="135">
        <v>2295</v>
      </c>
      <c r="I128" s="136">
        <v>47.7</v>
      </c>
      <c r="J128" s="137"/>
    </row>
    <row r="129" spans="1:10" ht="27" customHeight="1">
      <c r="A129" s="278"/>
      <c r="B129" s="279"/>
      <c r="C129" s="274"/>
      <c r="D129" s="113" t="s">
        <v>307</v>
      </c>
      <c r="E129" s="134" t="s">
        <v>359</v>
      </c>
      <c r="F129" s="284" t="s">
        <v>394</v>
      </c>
      <c r="G129" s="285"/>
      <c r="H129" s="135">
        <v>2820</v>
      </c>
      <c r="I129" s="136">
        <v>63.7</v>
      </c>
      <c r="J129" s="137"/>
    </row>
    <row r="130" spans="1:10" ht="27" customHeight="1">
      <c r="A130" s="278"/>
      <c r="B130" s="279"/>
      <c r="C130" s="275"/>
      <c r="D130" s="113" t="s">
        <v>308</v>
      </c>
      <c r="E130" s="134" t="s">
        <v>359</v>
      </c>
      <c r="F130" s="284" t="s">
        <v>395</v>
      </c>
      <c r="G130" s="285"/>
      <c r="H130" s="135">
        <v>4115</v>
      </c>
      <c r="I130" s="136">
        <v>38.6</v>
      </c>
      <c r="J130" s="137"/>
    </row>
    <row r="131" spans="1:10" ht="27" customHeight="1" thickBot="1">
      <c r="A131" s="282"/>
      <c r="B131" s="283"/>
      <c r="C131" s="122" t="s">
        <v>282</v>
      </c>
      <c r="D131" s="131" t="s">
        <v>309</v>
      </c>
      <c r="E131" s="138" t="s">
        <v>368</v>
      </c>
      <c r="F131" s="349" t="s">
        <v>396</v>
      </c>
      <c r="G131" s="350"/>
      <c r="H131" s="139">
        <v>1961</v>
      </c>
      <c r="I131" s="140">
        <v>25.7</v>
      </c>
      <c r="J131" s="141"/>
    </row>
    <row r="132" spans="1:10" ht="5.25" customHeight="1"/>
  </sheetData>
  <sheetProtection selectLockedCells="1"/>
  <mergeCells count="223">
    <mergeCell ref="G44:H44"/>
    <mergeCell ref="G61:H61"/>
    <mergeCell ref="A25:D25"/>
    <mergeCell ref="E25:F25"/>
    <mergeCell ref="G25:H25"/>
    <mergeCell ref="G28:H28"/>
    <mergeCell ref="G27:H27"/>
    <mergeCell ref="G26:H26"/>
    <mergeCell ref="E67:F67"/>
    <mergeCell ref="G62:H62"/>
    <mergeCell ref="G41:H41"/>
    <mergeCell ref="F77:G77"/>
    <mergeCell ref="F78:G78"/>
    <mergeCell ref="F75:G75"/>
    <mergeCell ref="E48:F48"/>
    <mergeCell ref="E49:F49"/>
    <mergeCell ref="E50:F50"/>
    <mergeCell ref="E51:F51"/>
    <mergeCell ref="F111:G111"/>
    <mergeCell ref="F110:G110"/>
    <mergeCell ref="F89:G89"/>
    <mergeCell ref="E66:F66"/>
    <mergeCell ref="E60:F60"/>
    <mergeCell ref="E61:F61"/>
    <mergeCell ref="E62:F62"/>
    <mergeCell ref="E63:F63"/>
    <mergeCell ref="E64:F64"/>
    <mergeCell ref="E65:F65"/>
    <mergeCell ref="F101:G101"/>
    <mergeCell ref="F107:G107"/>
    <mergeCell ref="F106:G106"/>
    <mergeCell ref="F105:G105"/>
    <mergeCell ref="F104:G104"/>
    <mergeCell ref="F109:G109"/>
    <mergeCell ref="F108:G108"/>
    <mergeCell ref="F122:G122"/>
    <mergeCell ref="F121:G121"/>
    <mergeCell ref="F120:G120"/>
    <mergeCell ref="F119:G119"/>
    <mergeCell ref="F103:G103"/>
    <mergeCell ref="F102:G102"/>
    <mergeCell ref="F115:G115"/>
    <mergeCell ref="F114:G114"/>
    <mergeCell ref="F113:G113"/>
    <mergeCell ref="F112:G112"/>
    <mergeCell ref="F8:G8"/>
    <mergeCell ref="F131:G131"/>
    <mergeCell ref="F130:G130"/>
    <mergeCell ref="F129:G129"/>
    <mergeCell ref="F128:G128"/>
    <mergeCell ref="F127:G127"/>
    <mergeCell ref="F126:G126"/>
    <mergeCell ref="F125:G125"/>
    <mergeCell ref="F124:G124"/>
    <mergeCell ref="F118:G118"/>
    <mergeCell ref="E52:F52"/>
    <mergeCell ref="F6:G6"/>
    <mergeCell ref="G40:H40"/>
    <mergeCell ref="G39:H39"/>
    <mergeCell ref="G38:H38"/>
    <mergeCell ref="G37:H37"/>
    <mergeCell ref="G36:H36"/>
    <mergeCell ref="G35:H35"/>
    <mergeCell ref="F10:G10"/>
    <mergeCell ref="F9:G9"/>
    <mergeCell ref="G32:H32"/>
    <mergeCell ref="G43:H43"/>
    <mergeCell ref="E32:F32"/>
    <mergeCell ref="G42:H42"/>
    <mergeCell ref="G34:H34"/>
    <mergeCell ref="G33:H33"/>
    <mergeCell ref="H16:I16"/>
    <mergeCell ref="F16:G16"/>
    <mergeCell ref="F11:G11"/>
    <mergeCell ref="H15:I15"/>
    <mergeCell ref="H14:I14"/>
    <mergeCell ref="F15:G15"/>
    <mergeCell ref="F14:G14"/>
    <mergeCell ref="A2:J2"/>
    <mergeCell ref="A72:B73"/>
    <mergeCell ref="E24:F24"/>
    <mergeCell ref="G24:H24"/>
    <mergeCell ref="E26:F26"/>
    <mergeCell ref="E46:F46"/>
    <mergeCell ref="E45:F45"/>
    <mergeCell ref="E33:F33"/>
    <mergeCell ref="F12:G12"/>
    <mergeCell ref="H8:I8"/>
    <mergeCell ref="A89:B89"/>
    <mergeCell ref="A24:B24"/>
    <mergeCell ref="A6:C6"/>
    <mergeCell ref="H5:I5"/>
    <mergeCell ref="H6:I6"/>
    <mergeCell ref="A50:B68"/>
    <mergeCell ref="H7:I7"/>
    <mergeCell ref="A75:B75"/>
    <mergeCell ref="A77:B77"/>
    <mergeCell ref="A78:B78"/>
    <mergeCell ref="F7:G7"/>
    <mergeCell ref="F5:G5"/>
    <mergeCell ref="F20:G20"/>
    <mergeCell ref="F19:G19"/>
    <mergeCell ref="E27:F27"/>
    <mergeCell ref="G29:H29"/>
    <mergeCell ref="H9:I9"/>
    <mergeCell ref="H10:I10"/>
    <mergeCell ref="F17:G17"/>
    <mergeCell ref="H17:I17"/>
    <mergeCell ref="I78:J78"/>
    <mergeCell ref="I77:J77"/>
    <mergeCell ref="I76:J76"/>
    <mergeCell ref="I74:J74"/>
    <mergeCell ref="I75:J75"/>
    <mergeCell ref="E31:F31"/>
    <mergeCell ref="G31:H31"/>
    <mergeCell ref="G60:H60"/>
    <mergeCell ref="E58:F58"/>
    <mergeCell ref="E59:F59"/>
    <mergeCell ref="H20:I20"/>
    <mergeCell ref="D72:D73"/>
    <mergeCell ref="E72:H72"/>
    <mergeCell ref="I72:J73"/>
    <mergeCell ref="C62:C64"/>
    <mergeCell ref="A48:B49"/>
    <mergeCell ref="E30:F30"/>
    <mergeCell ref="E29:F29"/>
    <mergeCell ref="E28:F28"/>
    <mergeCell ref="G30:H30"/>
    <mergeCell ref="E55:F55"/>
    <mergeCell ref="E56:F56"/>
    <mergeCell ref="A8:A18"/>
    <mergeCell ref="B14:B15"/>
    <mergeCell ref="B16:B17"/>
    <mergeCell ref="C72:C73"/>
    <mergeCell ref="E68:F68"/>
    <mergeCell ref="F73:G73"/>
    <mergeCell ref="G68:H68"/>
    <mergeCell ref="A20:C20"/>
    <mergeCell ref="A26:B26"/>
    <mergeCell ref="A38:B46"/>
    <mergeCell ref="A47:B47"/>
    <mergeCell ref="E36:F36"/>
    <mergeCell ref="E35:F35"/>
    <mergeCell ref="E34:F34"/>
    <mergeCell ref="E40:F40"/>
    <mergeCell ref="E39:F39"/>
    <mergeCell ref="E38:F38"/>
    <mergeCell ref="E37:F37"/>
    <mergeCell ref="C65:C67"/>
    <mergeCell ref="A27:B37"/>
    <mergeCell ref="E44:F44"/>
    <mergeCell ref="E43:F43"/>
    <mergeCell ref="C45:C46"/>
    <mergeCell ref="C38:C39"/>
    <mergeCell ref="C33:C34"/>
    <mergeCell ref="C35:C36"/>
    <mergeCell ref="E42:F42"/>
    <mergeCell ref="F18:G18"/>
    <mergeCell ref="G55:H55"/>
    <mergeCell ref="G54:H54"/>
    <mergeCell ref="G53:H53"/>
    <mergeCell ref="H11:I11"/>
    <mergeCell ref="H12:I12"/>
    <mergeCell ref="H13:I13"/>
    <mergeCell ref="G52:H52"/>
    <mergeCell ref="G51:H51"/>
    <mergeCell ref="G50:H50"/>
    <mergeCell ref="G59:H59"/>
    <mergeCell ref="G58:H58"/>
    <mergeCell ref="G57:H57"/>
    <mergeCell ref="G56:H56"/>
    <mergeCell ref="G47:H47"/>
    <mergeCell ref="E41:F41"/>
    <mergeCell ref="G49:H49"/>
    <mergeCell ref="E57:F57"/>
    <mergeCell ref="E53:F53"/>
    <mergeCell ref="E54:F54"/>
    <mergeCell ref="F13:G13"/>
    <mergeCell ref="E47:F47"/>
    <mergeCell ref="C50:C53"/>
    <mergeCell ref="C55:C58"/>
    <mergeCell ref="G48:H48"/>
    <mergeCell ref="G46:H46"/>
    <mergeCell ref="G45:H45"/>
    <mergeCell ref="A19:C19"/>
    <mergeCell ref="H19:I19"/>
    <mergeCell ref="H18:I18"/>
    <mergeCell ref="G67:H67"/>
    <mergeCell ref="G66:H66"/>
    <mergeCell ref="G65:H65"/>
    <mergeCell ref="G64:H64"/>
    <mergeCell ref="A90:B90"/>
    <mergeCell ref="A91:B101"/>
    <mergeCell ref="A74:B74"/>
    <mergeCell ref="A76:B76"/>
    <mergeCell ref="F74:G74"/>
    <mergeCell ref="F76:G76"/>
    <mergeCell ref="G63:H63"/>
    <mergeCell ref="F100:G100"/>
    <mergeCell ref="F95:G95"/>
    <mergeCell ref="F94:G94"/>
    <mergeCell ref="F93:G93"/>
    <mergeCell ref="F92:G92"/>
    <mergeCell ref="F99:G99"/>
    <mergeCell ref="F98:G98"/>
    <mergeCell ref="F97:G97"/>
    <mergeCell ref="F96:G96"/>
    <mergeCell ref="F91:G91"/>
    <mergeCell ref="F90:G90"/>
    <mergeCell ref="C128:C130"/>
    <mergeCell ref="C109:C110"/>
    <mergeCell ref="C97:C98"/>
    <mergeCell ref="C99:C100"/>
    <mergeCell ref="C102:C103"/>
    <mergeCell ref="F117:G117"/>
    <mergeCell ref="F116:G116"/>
    <mergeCell ref="F123:G123"/>
    <mergeCell ref="A102:B112"/>
    <mergeCell ref="C113:C116"/>
    <mergeCell ref="A113:B127"/>
    <mergeCell ref="C118:C121"/>
    <mergeCell ref="C125:C127"/>
    <mergeCell ref="A128:B131"/>
  </mergeCells>
  <phoneticPr fontId="2" type="noConversion"/>
  <printOptions horizontalCentered="1"/>
  <pageMargins left="0.51181102362204722" right="0.51181102362204722" top="0.9055118110236221" bottom="0.59055118110236227" header="0.51181102362204722" footer="0.27559055118110237"/>
  <pageSetup paperSize="9" scale="99" orientation="portrait" r:id="rId1"/>
  <headerFooter alignWithMargins="0">
    <oddFooter>&amp;C- &amp;P -</oddFooter>
  </headerFooter>
  <rowBreaks count="5" manualBreakCount="5">
    <brk id="20" max="8" man="1"/>
    <brk id="46" max="9" man="1"/>
    <brk id="68" max="8" man="1"/>
    <brk id="101" max="8" man="1"/>
    <brk id="127" max="8" man="1"/>
  </row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sheetPr enableFormatConditionsCalculation="0">
    <tabColor indexed="43"/>
  </sheetPr>
  <dimension ref="A1:U44"/>
  <sheetViews>
    <sheetView view="pageBreakPreview" zoomScale="115" zoomScaleSheetLayoutView="115" workbookViewId="0">
      <selection activeCell="T17" sqref="T17"/>
    </sheetView>
  </sheetViews>
  <sheetFormatPr defaultRowHeight="13.5"/>
  <cols>
    <col min="1" max="1" width="6.33203125" style="1" customWidth="1"/>
    <col min="2" max="2" width="6" style="1" customWidth="1"/>
    <col min="3" max="3" width="3.88671875" style="1" customWidth="1"/>
    <col min="4" max="13" width="4.6640625" style="1" customWidth="1"/>
    <col min="14" max="14" width="4.5546875" style="1" customWidth="1"/>
    <col min="15" max="15" width="4.6640625" style="1" customWidth="1"/>
    <col min="16" max="16" width="8.77734375" style="1" customWidth="1"/>
    <col min="17" max="17" width="8.21875" style="1" customWidth="1"/>
    <col min="18" max="18" width="0" style="1" hidden="1" customWidth="1"/>
    <col min="19" max="16384" width="8.88671875" style="1"/>
  </cols>
  <sheetData>
    <row r="1" spans="1:21" ht="15" customHeight="1">
      <c r="A1" s="2" t="s">
        <v>70</v>
      </c>
      <c r="B1" s="3"/>
      <c r="D1" s="4"/>
      <c r="F1" s="5"/>
      <c r="G1" s="5"/>
      <c r="H1" s="5"/>
      <c r="I1" s="5"/>
    </row>
    <row r="2" spans="1:21" ht="38.25" customHeight="1">
      <c r="A2" s="383" t="s">
        <v>68</v>
      </c>
      <c r="B2" s="383"/>
      <c r="C2" s="383"/>
      <c r="D2" s="383"/>
      <c r="E2" s="383"/>
      <c r="F2" s="383"/>
      <c r="G2" s="383"/>
      <c r="H2" s="383"/>
      <c r="I2" s="383"/>
      <c r="J2" s="383"/>
      <c r="K2" s="383"/>
      <c r="L2" s="383"/>
      <c r="M2" s="383"/>
      <c r="N2" s="383"/>
      <c r="O2" s="383"/>
      <c r="P2" s="383"/>
      <c r="Q2" s="383"/>
    </row>
    <row r="3" spans="1:21" ht="17.25" customHeight="1" thickBot="1">
      <c r="A3" s="382"/>
      <c r="B3" s="382"/>
      <c r="C3" s="382"/>
      <c r="D3" s="382"/>
      <c r="E3" s="382"/>
      <c r="F3" s="382"/>
      <c r="G3" s="382"/>
      <c r="H3" s="382"/>
      <c r="I3" s="382"/>
      <c r="J3" s="382"/>
      <c r="K3" s="382"/>
      <c r="Q3" s="18" t="s">
        <v>69</v>
      </c>
    </row>
    <row r="4" spans="1:21" s="19" customFormat="1">
      <c r="A4" s="384" t="s">
        <v>335</v>
      </c>
      <c r="B4" s="385"/>
      <c r="C4" s="386"/>
      <c r="D4" s="380">
        <v>0.29166666666666669</v>
      </c>
      <c r="E4" s="380">
        <v>0.375</v>
      </c>
      <c r="F4" s="380">
        <v>0.45833333333333331</v>
      </c>
      <c r="G4" s="380">
        <v>0.5</v>
      </c>
      <c r="H4" s="380">
        <v>0.54166666666666663</v>
      </c>
      <c r="I4" s="380">
        <v>0.58333333333333337</v>
      </c>
      <c r="J4" s="380">
        <v>0.625</v>
      </c>
      <c r="K4" s="380">
        <v>0.66666666666666663</v>
      </c>
      <c r="L4" s="380">
        <v>0.70833333333333337</v>
      </c>
      <c r="M4" s="380">
        <v>0.75</v>
      </c>
      <c r="N4" s="392">
        <v>0.79166666666666663</v>
      </c>
      <c r="O4" s="390">
        <v>0.83333333333333337</v>
      </c>
      <c r="P4" s="394" t="s">
        <v>336</v>
      </c>
      <c r="Q4" s="395"/>
    </row>
    <row r="5" spans="1:21" s="19" customFormat="1" ht="14.25" thickBot="1">
      <c r="A5" s="387"/>
      <c r="B5" s="388"/>
      <c r="C5" s="389"/>
      <c r="D5" s="381"/>
      <c r="E5" s="381"/>
      <c r="F5" s="381"/>
      <c r="G5" s="381"/>
      <c r="H5" s="381"/>
      <c r="I5" s="381"/>
      <c r="J5" s="381"/>
      <c r="K5" s="381"/>
      <c r="L5" s="381"/>
      <c r="M5" s="381"/>
      <c r="N5" s="393"/>
      <c r="O5" s="391"/>
      <c r="P5" s="150" t="s">
        <v>337</v>
      </c>
      <c r="Q5" s="151" t="s">
        <v>338</v>
      </c>
    </row>
    <row r="6" spans="1:21" ht="29.25" customHeight="1" thickBot="1">
      <c r="A6" s="408" t="s">
        <v>339</v>
      </c>
      <c r="B6" s="409"/>
      <c r="C6" s="410"/>
      <c r="D6" s="152">
        <v>2</v>
      </c>
      <c r="E6" s="152">
        <v>10.1</v>
      </c>
      <c r="F6" s="152">
        <v>18.3</v>
      </c>
      <c r="G6" s="152">
        <v>21.4</v>
      </c>
      <c r="H6" s="152">
        <v>25.4</v>
      </c>
      <c r="I6" s="152">
        <v>28.1</v>
      </c>
      <c r="J6" s="152">
        <v>30.6</v>
      </c>
      <c r="K6" s="152">
        <v>33</v>
      </c>
      <c r="L6" s="152">
        <v>35.299999999999997</v>
      </c>
      <c r="M6" s="152">
        <v>37.799999999999997</v>
      </c>
      <c r="N6" s="153">
        <v>40.799999999999997</v>
      </c>
      <c r="O6" s="154">
        <v>45.9</v>
      </c>
      <c r="P6" s="155">
        <v>10020325</v>
      </c>
      <c r="Q6" s="156">
        <v>4596797</v>
      </c>
    </row>
    <row r="7" spans="1:21" ht="29.25" customHeight="1">
      <c r="A7" s="413" t="s">
        <v>357</v>
      </c>
      <c r="B7" s="414"/>
      <c r="C7" s="415"/>
      <c r="D7" s="157">
        <v>2.1</v>
      </c>
      <c r="E7" s="157">
        <v>10.9</v>
      </c>
      <c r="F7" s="157">
        <v>19.399999999999999</v>
      </c>
      <c r="G7" s="157">
        <v>22.7</v>
      </c>
      <c r="H7" s="157">
        <v>26.8</v>
      </c>
      <c r="I7" s="157">
        <v>29.5</v>
      </c>
      <c r="J7" s="157">
        <v>32.200000000000003</v>
      </c>
      <c r="K7" s="157">
        <v>34.700000000000003</v>
      </c>
      <c r="L7" s="157">
        <v>37.200000000000003</v>
      </c>
      <c r="M7" s="157">
        <v>39.9</v>
      </c>
      <c r="N7" s="158">
        <v>42.9</v>
      </c>
      <c r="O7" s="159">
        <v>48.6</v>
      </c>
      <c r="P7" s="160">
        <v>8374067</v>
      </c>
      <c r="Q7" s="161">
        <v>4066557</v>
      </c>
    </row>
    <row r="8" spans="1:21" customFormat="1" ht="15" customHeight="1">
      <c r="A8" s="162"/>
      <c r="B8" s="411" t="s">
        <v>340</v>
      </c>
      <c r="C8" s="412"/>
      <c r="D8" s="163">
        <v>1.7</v>
      </c>
      <c r="E8" s="163">
        <v>6.6</v>
      </c>
      <c r="F8" s="163">
        <v>11.5</v>
      </c>
      <c r="G8" s="163">
        <v>13.4</v>
      </c>
      <c r="H8" s="163">
        <v>15.8</v>
      </c>
      <c r="I8" s="163">
        <v>17.100000000000001</v>
      </c>
      <c r="J8" s="163">
        <v>18.399999999999999</v>
      </c>
      <c r="K8" s="163">
        <v>19.600000000000001</v>
      </c>
      <c r="L8" s="163">
        <v>20.8</v>
      </c>
      <c r="M8" s="163">
        <v>22.1</v>
      </c>
      <c r="N8" s="164">
        <v>23.5</v>
      </c>
      <c r="O8" s="165">
        <v>25.7</v>
      </c>
      <c r="P8" s="166">
        <v>8387278</v>
      </c>
      <c r="Q8" s="167">
        <v>2159095</v>
      </c>
    </row>
    <row r="9" spans="1:21" ht="15" customHeight="1">
      <c r="A9" s="168"/>
      <c r="B9" s="416" t="s">
        <v>341</v>
      </c>
      <c r="C9" s="417"/>
      <c r="D9" s="169">
        <v>2.4</v>
      </c>
      <c r="E9" s="169">
        <v>9</v>
      </c>
      <c r="F9" s="169">
        <v>17.600000000000001</v>
      </c>
      <c r="G9" s="169">
        <v>23.6</v>
      </c>
      <c r="H9" s="169">
        <v>30.8</v>
      </c>
      <c r="I9" s="169">
        <v>35.799999999999997</v>
      </c>
      <c r="J9" s="169">
        <v>39.9</v>
      </c>
      <c r="K9" s="169">
        <v>44.5</v>
      </c>
      <c r="L9" s="169">
        <v>47.9</v>
      </c>
      <c r="M9" s="169">
        <v>53.9</v>
      </c>
      <c r="N9" s="170"/>
      <c r="O9" s="171"/>
      <c r="P9" s="172">
        <v>8211461</v>
      </c>
      <c r="Q9" s="173">
        <v>4426182</v>
      </c>
    </row>
    <row r="10" spans="1:21" ht="29.25" customHeight="1">
      <c r="A10" s="398" t="s">
        <v>342</v>
      </c>
      <c r="B10" s="399"/>
      <c r="C10" s="400"/>
      <c r="D10" s="174">
        <v>1.9</v>
      </c>
      <c r="E10" s="174">
        <v>8.8000000000000007</v>
      </c>
      <c r="F10" s="174">
        <v>17.600000000000001</v>
      </c>
      <c r="G10" s="174">
        <v>20.6</v>
      </c>
      <c r="H10" s="174">
        <v>25</v>
      </c>
      <c r="I10" s="174">
        <v>27.6</v>
      </c>
      <c r="J10" s="174">
        <v>30.1</v>
      </c>
      <c r="K10" s="174">
        <v>32.4</v>
      </c>
      <c r="L10" s="174">
        <v>34.6</v>
      </c>
      <c r="M10" s="174">
        <v>36.799999999999997</v>
      </c>
      <c r="N10" s="175">
        <v>39.9</v>
      </c>
      <c r="O10" s="176">
        <v>43.7</v>
      </c>
      <c r="P10" s="177">
        <v>1207430</v>
      </c>
      <c r="Q10" s="178">
        <v>527412</v>
      </c>
    </row>
    <row r="11" spans="1:21" ht="29.25" customHeight="1">
      <c r="A11" s="404" t="s">
        <v>329</v>
      </c>
      <c r="B11" s="405"/>
      <c r="C11" s="406"/>
      <c r="D11" s="179">
        <v>1.7</v>
      </c>
      <c r="E11" s="179">
        <v>7.5</v>
      </c>
      <c r="F11" s="179">
        <v>14.5</v>
      </c>
      <c r="G11" s="179">
        <v>17</v>
      </c>
      <c r="H11" s="179">
        <v>20.7</v>
      </c>
      <c r="I11" s="179">
        <v>22.9</v>
      </c>
      <c r="J11" s="179">
        <v>25</v>
      </c>
      <c r="K11" s="179">
        <v>26.9</v>
      </c>
      <c r="L11" s="179">
        <v>28.7</v>
      </c>
      <c r="M11" s="179">
        <v>30.7</v>
      </c>
      <c r="N11" s="180">
        <v>33.200000000000003</v>
      </c>
      <c r="O11" s="181">
        <v>36.5</v>
      </c>
      <c r="P11" s="182">
        <v>591461</v>
      </c>
      <c r="Q11" s="183">
        <v>215929</v>
      </c>
    </row>
    <row r="12" spans="1:21" ht="29.25" customHeight="1" thickBot="1">
      <c r="A12" s="401" t="s">
        <v>331</v>
      </c>
      <c r="B12" s="402"/>
      <c r="C12" s="403"/>
      <c r="D12" s="184">
        <v>1.3</v>
      </c>
      <c r="E12" s="184">
        <v>6.1</v>
      </c>
      <c r="F12" s="184">
        <v>12</v>
      </c>
      <c r="G12" s="184">
        <v>14.4</v>
      </c>
      <c r="H12" s="184">
        <v>17.5</v>
      </c>
      <c r="I12" s="184">
        <v>19.399999999999999</v>
      </c>
      <c r="J12" s="184">
        <v>21.2</v>
      </c>
      <c r="K12" s="184">
        <v>22.9</v>
      </c>
      <c r="L12" s="184">
        <v>24.5</v>
      </c>
      <c r="M12" s="184">
        <v>26.3</v>
      </c>
      <c r="N12" s="185">
        <v>28.5</v>
      </c>
      <c r="O12" s="186">
        <v>31.8</v>
      </c>
      <c r="P12" s="187">
        <v>738954</v>
      </c>
      <c r="Q12" s="188">
        <v>234538</v>
      </c>
    </row>
    <row r="13" spans="1:21" ht="1.5" customHeight="1">
      <c r="A13" s="21"/>
      <c r="B13" s="21"/>
      <c r="C13" s="21"/>
    </row>
    <row r="14" spans="1:21" ht="18" customHeight="1" thickBot="1">
      <c r="A14" s="407"/>
      <c r="B14" s="407"/>
      <c r="C14" s="407"/>
      <c r="D14" s="407"/>
      <c r="E14" s="407"/>
      <c r="F14" s="407"/>
      <c r="G14" s="407"/>
      <c r="H14" s="407"/>
      <c r="I14" s="407"/>
      <c r="J14" s="407"/>
      <c r="K14" s="407"/>
      <c r="L14" s="407"/>
      <c r="M14" s="407"/>
      <c r="N14" s="407"/>
      <c r="O14" s="407"/>
      <c r="P14" s="407"/>
      <c r="Q14" s="407"/>
    </row>
    <row r="15" spans="1:21" s="19" customFormat="1" ht="24" customHeight="1" thickBot="1">
      <c r="A15" s="396" t="s">
        <v>343</v>
      </c>
      <c r="B15" s="397"/>
      <c r="C15" s="397"/>
      <c r="D15" s="189">
        <v>0.29166666666666669</v>
      </c>
      <c r="E15" s="189">
        <v>0.375</v>
      </c>
      <c r="F15" s="189">
        <v>0.45833333333333331</v>
      </c>
      <c r="G15" s="189">
        <v>0.5</v>
      </c>
      <c r="H15" s="189">
        <v>0.54166666666666663</v>
      </c>
      <c r="I15" s="189">
        <v>0.58333333333333337</v>
      </c>
      <c r="J15" s="189">
        <v>0.625</v>
      </c>
      <c r="K15" s="189">
        <v>0.66666666666666663</v>
      </c>
      <c r="L15" s="189">
        <v>0.70833333333333337</v>
      </c>
      <c r="M15" s="189">
        <v>0.75</v>
      </c>
      <c r="N15" s="189">
        <v>0.79166666666666663</v>
      </c>
      <c r="O15" s="190">
        <v>0.83333333333333337</v>
      </c>
      <c r="P15" s="191" t="s">
        <v>344</v>
      </c>
      <c r="Q15" s="192" t="s">
        <v>345</v>
      </c>
    </row>
    <row r="16" spans="1:21" ht="35.25" customHeight="1" thickTop="1">
      <c r="A16" s="418" t="s">
        <v>346</v>
      </c>
      <c r="B16" s="419"/>
      <c r="C16" s="193" t="s">
        <v>347</v>
      </c>
      <c r="D16" s="194">
        <v>2.1</v>
      </c>
      <c r="E16" s="194">
        <v>8.3000000000000007</v>
      </c>
      <c r="F16" s="194">
        <v>16.600000000000001</v>
      </c>
      <c r="G16" s="194">
        <v>19.7</v>
      </c>
      <c r="H16" s="194">
        <v>23.7</v>
      </c>
      <c r="I16" s="194">
        <v>26</v>
      </c>
      <c r="J16" s="194">
        <v>28.2</v>
      </c>
      <c r="K16" s="194">
        <v>30.1</v>
      </c>
      <c r="L16" s="194">
        <v>32</v>
      </c>
      <c r="M16" s="194">
        <v>33.799999999999997</v>
      </c>
      <c r="N16" s="194">
        <v>36.1</v>
      </c>
      <c r="O16" s="195">
        <v>39.4</v>
      </c>
      <c r="P16" s="196">
        <v>39.4</v>
      </c>
      <c r="Q16" s="422" t="s">
        <v>221</v>
      </c>
      <c r="U16" s="36"/>
    </row>
    <row r="17" spans="1:17" ht="35.25" customHeight="1">
      <c r="A17" s="420"/>
      <c r="B17" s="421"/>
      <c r="C17" s="197" t="s">
        <v>348</v>
      </c>
      <c r="D17" s="198">
        <v>2.0277014130872542</v>
      </c>
      <c r="E17" s="198">
        <v>8.0202465613049636</v>
      </c>
      <c r="F17" s="198">
        <v>16.345592372176164</v>
      </c>
      <c r="G17" s="198">
        <v>19.560306873126677</v>
      </c>
      <c r="H17" s="198">
        <v>23.581336072057475</v>
      </c>
      <c r="I17" s="198">
        <v>25.891182917182782</v>
      </c>
      <c r="J17" s="198">
        <v>28.125506754056129</v>
      </c>
      <c r="K17" s="198">
        <v>29.987887388495079</v>
      </c>
      <c r="L17" s="198">
        <v>31.740485585535517</v>
      </c>
      <c r="M17" s="198">
        <v>33.506368827878347</v>
      </c>
      <c r="N17" s="198">
        <v>35.647468951440686</v>
      </c>
      <c r="O17" s="199">
        <v>38.465040536517883</v>
      </c>
      <c r="P17" s="200">
        <v>38.465040536517883</v>
      </c>
      <c r="Q17" s="423"/>
    </row>
    <row r="18" spans="1:17" ht="35.25" customHeight="1">
      <c r="A18" s="420" t="s">
        <v>349</v>
      </c>
      <c r="B18" s="424"/>
      <c r="C18" s="425"/>
      <c r="D18" s="201">
        <v>1.1000000000000001</v>
      </c>
      <c r="E18" s="201">
        <v>5.0999999999999996</v>
      </c>
      <c r="F18" s="201">
        <v>11.4</v>
      </c>
      <c r="G18" s="201">
        <v>14.3</v>
      </c>
      <c r="H18" s="201">
        <v>17</v>
      </c>
      <c r="I18" s="201">
        <v>19.8</v>
      </c>
      <c r="J18" s="201">
        <v>21.7</v>
      </c>
      <c r="K18" s="201">
        <v>23.5</v>
      </c>
      <c r="L18" s="201">
        <v>25</v>
      </c>
      <c r="M18" s="201">
        <v>26.7</v>
      </c>
      <c r="N18" s="201">
        <v>28.5</v>
      </c>
      <c r="O18" s="202">
        <v>30.9</v>
      </c>
      <c r="P18" s="203">
        <v>30.9</v>
      </c>
      <c r="Q18" s="204" t="s">
        <v>350</v>
      </c>
    </row>
    <row r="19" spans="1:17" ht="35.25" customHeight="1" thickBot="1">
      <c r="A19" s="426" t="s">
        <v>351</v>
      </c>
      <c r="B19" s="427"/>
      <c r="C19" s="428"/>
      <c r="D19" s="205">
        <v>2.1</v>
      </c>
      <c r="E19" s="206">
        <v>7.6</v>
      </c>
      <c r="F19" s="206">
        <v>14.2</v>
      </c>
      <c r="G19" s="207">
        <v>16.7</v>
      </c>
      <c r="H19" s="206">
        <v>20</v>
      </c>
      <c r="I19" s="207">
        <v>21.8</v>
      </c>
      <c r="J19" s="206">
        <v>23.6</v>
      </c>
      <c r="K19" s="207">
        <v>25.3</v>
      </c>
      <c r="L19" s="206">
        <v>27</v>
      </c>
      <c r="M19" s="206">
        <v>28.8</v>
      </c>
      <c r="N19" s="207">
        <v>30.8</v>
      </c>
      <c r="O19" s="208">
        <v>34.1</v>
      </c>
      <c r="P19" s="209">
        <v>34.1</v>
      </c>
      <c r="Q19" s="210" t="s">
        <v>352</v>
      </c>
    </row>
    <row r="20" spans="1:17" ht="16.5" customHeight="1"/>
    <row r="44" ht="6" customHeight="1"/>
  </sheetData>
  <mergeCells count="29">
    <mergeCell ref="A16:B17"/>
    <mergeCell ref="Q16:Q17"/>
    <mergeCell ref="A18:C18"/>
    <mergeCell ref="A19:C19"/>
    <mergeCell ref="A15:C15"/>
    <mergeCell ref="A10:C10"/>
    <mergeCell ref="A12:C12"/>
    <mergeCell ref="A11:C11"/>
    <mergeCell ref="A14:Q14"/>
    <mergeCell ref="A6:C6"/>
    <mergeCell ref="B8:C8"/>
    <mergeCell ref="A7:C7"/>
    <mergeCell ref="B9:C9"/>
    <mergeCell ref="A3:K3"/>
    <mergeCell ref="F4:F5"/>
    <mergeCell ref="G4:G5"/>
    <mergeCell ref="A2:Q2"/>
    <mergeCell ref="A4:C5"/>
    <mergeCell ref="O4:O5"/>
    <mergeCell ref="N4:N5"/>
    <mergeCell ref="L4:L5"/>
    <mergeCell ref="P4:Q4"/>
    <mergeCell ref="K4:K5"/>
    <mergeCell ref="D4:D5"/>
    <mergeCell ref="E4:E5"/>
    <mergeCell ref="M4:M5"/>
    <mergeCell ref="H4:H5"/>
    <mergeCell ref="I4:I5"/>
    <mergeCell ref="J4:J5"/>
  </mergeCells>
  <phoneticPr fontId="2" type="noConversion"/>
  <pageMargins left="0.43307086614173229" right="0.43307086614173229" top="1.0629921259842521" bottom="0.43307086614173229" header="0.23622047244094491" footer="0.15748031496062992"/>
  <pageSetup paperSize="9" scale="92" firstPageNumber="7" orientation="portrait" useFirstPageNumber="1" r:id="rId1"/>
  <headerFooter alignWithMargins="0">
    <oddFooter>&amp;C- 7 -</oddFooter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sheetPr enableFormatConditionsCalculation="0">
    <tabColor indexed="42"/>
  </sheetPr>
  <dimension ref="A1:K165"/>
  <sheetViews>
    <sheetView view="pageBreakPreview" zoomScaleSheetLayoutView="100" workbookViewId="0">
      <pane ySplit="5" topLeftCell="A27" activePane="bottomLeft" state="frozen"/>
      <selection activeCell="A14" sqref="A14:H14"/>
      <selection pane="bottomLeft" activeCell="A3" sqref="A3:K3"/>
    </sheetView>
  </sheetViews>
  <sheetFormatPr defaultRowHeight="13.5"/>
  <cols>
    <col min="1" max="1" width="5.6640625" style="16" customWidth="1"/>
    <col min="2" max="2" width="5.88671875" style="3" customWidth="1"/>
    <col min="3" max="3" width="8.44140625" style="3" customWidth="1"/>
    <col min="4" max="4" width="8.77734375" style="17" customWidth="1"/>
    <col min="5" max="5" width="8.33203125" style="3" customWidth="1"/>
    <col min="6" max="8" width="7.6640625" style="15" customWidth="1"/>
    <col min="9" max="9" width="7.6640625" style="76" customWidth="1"/>
    <col min="10" max="10" width="5.88671875" style="3" customWidth="1"/>
    <col min="11" max="11" width="7.33203125" style="73" customWidth="1"/>
    <col min="12" max="16384" width="8.88671875" style="3"/>
  </cols>
  <sheetData>
    <row r="1" spans="1:11" s="1" customFormat="1" ht="15.75" customHeight="1">
      <c r="A1" s="2" t="s">
        <v>18</v>
      </c>
      <c r="B1" s="3"/>
      <c r="D1" s="4"/>
      <c r="F1" s="5"/>
      <c r="G1" s="5"/>
      <c r="H1" s="5"/>
      <c r="I1" s="75"/>
      <c r="K1" s="72"/>
    </row>
    <row r="2" spans="1:11" s="1" customFormat="1" ht="9.75" customHeight="1">
      <c r="A2" s="2"/>
      <c r="B2" s="3"/>
      <c r="D2" s="4"/>
      <c r="F2" s="5"/>
      <c r="G2" s="5"/>
      <c r="H2" s="5"/>
      <c r="I2" s="75"/>
      <c r="K2" s="72"/>
    </row>
    <row r="3" spans="1:11" s="1" customFormat="1" ht="39" customHeight="1" thickBot="1">
      <c r="A3" s="429" t="s">
        <v>33</v>
      </c>
      <c r="B3" s="429"/>
      <c r="C3" s="429"/>
      <c r="D3" s="429"/>
      <c r="E3" s="429"/>
      <c r="F3" s="429"/>
      <c r="G3" s="429"/>
      <c r="H3" s="429"/>
      <c r="I3" s="429"/>
      <c r="J3" s="429"/>
      <c r="K3" s="429"/>
    </row>
    <row r="4" spans="1:11" s="6" customFormat="1" ht="21.75" customHeight="1">
      <c r="A4" s="95" t="s">
        <v>64</v>
      </c>
      <c r="B4" s="430" t="s">
        <v>22</v>
      </c>
      <c r="C4" s="430" t="s">
        <v>7</v>
      </c>
      <c r="D4" s="430" t="s">
        <v>8</v>
      </c>
      <c r="E4" s="96" t="s">
        <v>34</v>
      </c>
      <c r="F4" s="430" t="s">
        <v>35</v>
      </c>
      <c r="G4" s="430"/>
      <c r="H4" s="430"/>
      <c r="I4" s="430"/>
      <c r="J4" s="96" t="s">
        <v>38</v>
      </c>
      <c r="K4" s="436" t="s">
        <v>36</v>
      </c>
    </row>
    <row r="5" spans="1:11" s="6" customFormat="1" ht="21.75" customHeight="1">
      <c r="A5" s="97" t="s">
        <v>65</v>
      </c>
      <c r="B5" s="431"/>
      <c r="C5" s="431"/>
      <c r="D5" s="431"/>
      <c r="E5" s="7" t="s">
        <v>37</v>
      </c>
      <c r="F5" s="431"/>
      <c r="G5" s="431"/>
      <c r="H5" s="431"/>
      <c r="I5" s="431"/>
      <c r="J5" s="7" t="s">
        <v>34</v>
      </c>
      <c r="K5" s="437"/>
    </row>
    <row r="6" spans="1:11" s="11" customFormat="1" ht="31.5" customHeight="1">
      <c r="A6" s="98" t="s">
        <v>57</v>
      </c>
      <c r="B6" s="8" t="s">
        <v>28</v>
      </c>
      <c r="C6" s="79" t="s">
        <v>72</v>
      </c>
      <c r="D6" s="12">
        <f ca="1">VLOOKUP(C6,투개표결과!$D$26:$G$68,2,FALSE)</f>
        <v>8374067</v>
      </c>
      <c r="E6" s="260">
        <v>4066557</v>
      </c>
      <c r="F6" s="43" t="s">
        <v>39</v>
      </c>
      <c r="G6" s="43" t="s">
        <v>52</v>
      </c>
      <c r="H6" s="220" t="s">
        <v>52</v>
      </c>
      <c r="I6" s="452" t="s">
        <v>4</v>
      </c>
      <c r="J6" s="12">
        <f>E6-I8</f>
        <v>24793</v>
      </c>
      <c r="K6" s="99">
        <f>D6-E6</f>
        <v>4307510</v>
      </c>
    </row>
    <row r="7" spans="1:11" s="11" customFormat="1" ht="31.5" customHeight="1">
      <c r="A7" s="100"/>
      <c r="B7" s="8"/>
      <c r="C7" s="71"/>
      <c r="D7" s="71" t="s">
        <v>72</v>
      </c>
      <c r="E7" s="215">
        <f>E6/D6</f>
        <v>0.48561314352990009</v>
      </c>
      <c r="F7" s="44" t="s">
        <v>99</v>
      </c>
      <c r="G7" s="44" t="s">
        <v>100</v>
      </c>
      <c r="H7" s="221" t="s">
        <v>101</v>
      </c>
      <c r="I7" s="453"/>
      <c r="J7" s="54">
        <f>J6/E6</f>
        <v>6.096803758068558E-3</v>
      </c>
      <c r="K7" s="99"/>
    </row>
    <row r="8" spans="1:11" s="11" customFormat="1" ht="31.5" customHeight="1">
      <c r="A8" s="100"/>
      <c r="B8" s="8"/>
      <c r="C8" s="79"/>
      <c r="D8" s="79"/>
      <c r="E8" s="216"/>
      <c r="F8" s="218">
        <v>1867880</v>
      </c>
      <c r="G8" s="218">
        <v>15408</v>
      </c>
      <c r="H8" s="267">
        <v>2158476</v>
      </c>
      <c r="I8" s="454">
        <f>SUM(F8:H8)</f>
        <v>4041764</v>
      </c>
      <c r="J8" s="79"/>
      <c r="K8" s="99"/>
    </row>
    <row r="9" spans="1:11" s="11" customFormat="1" ht="31.5" customHeight="1">
      <c r="A9" s="101"/>
      <c r="B9" s="13"/>
      <c r="C9" s="90"/>
      <c r="D9" s="90"/>
      <c r="E9" s="90"/>
      <c r="F9" s="41">
        <f>F8/$I$8</f>
        <v>0.46214474669970834</v>
      </c>
      <c r="G9" s="41">
        <f>G8/$I$8</f>
        <v>3.8121968526613629E-3</v>
      </c>
      <c r="H9" s="256">
        <f>H8/$I$8</f>
        <v>0.53404305644763028</v>
      </c>
      <c r="I9" s="455"/>
      <c r="J9" s="90"/>
      <c r="K9" s="103"/>
    </row>
    <row r="10" spans="1:11" s="11" customFormat="1" ht="30" customHeight="1">
      <c r="A10" s="98" t="s">
        <v>59</v>
      </c>
      <c r="B10" s="8" t="s">
        <v>60</v>
      </c>
      <c r="C10" s="79" t="s">
        <v>73</v>
      </c>
      <c r="D10" s="12">
        <f ca="1">VLOOKUP(C10,투개표결과!$D$26:$G$68,2,FALSE)</f>
        <v>389376</v>
      </c>
      <c r="E10" s="214">
        <v>196153</v>
      </c>
      <c r="F10" s="220" t="s">
        <v>39</v>
      </c>
      <c r="G10" s="43" t="s">
        <v>40</v>
      </c>
      <c r="H10" s="43" t="s">
        <v>104</v>
      </c>
      <c r="I10" s="43" t="s">
        <v>52</v>
      </c>
      <c r="J10" s="49">
        <f>E10-I16</f>
        <v>2849</v>
      </c>
      <c r="K10" s="99">
        <f>D10-E10</f>
        <v>193223</v>
      </c>
    </row>
    <row r="11" spans="1:11" s="11" customFormat="1" ht="30" customHeight="1">
      <c r="A11" s="100"/>
      <c r="B11" s="8"/>
      <c r="C11" s="102"/>
      <c r="D11" s="71" t="s">
        <v>73</v>
      </c>
      <c r="E11" s="215">
        <f>E10/D10</f>
        <v>0.50376243014464173</v>
      </c>
      <c r="F11" s="221" t="s">
        <v>102</v>
      </c>
      <c r="G11" s="44" t="s">
        <v>103</v>
      </c>
      <c r="H11" s="44" t="s">
        <v>105</v>
      </c>
      <c r="I11" s="44" t="s">
        <v>106</v>
      </c>
      <c r="J11" s="42">
        <f>J10/E10</f>
        <v>1.4524376379662814E-2</v>
      </c>
      <c r="K11" s="99"/>
    </row>
    <row r="12" spans="1:11" s="11" customFormat="1" ht="30" customHeight="1">
      <c r="A12" s="100"/>
      <c r="B12" s="8"/>
      <c r="C12" s="79"/>
      <c r="D12" s="79"/>
      <c r="E12" s="216"/>
      <c r="F12" s="249">
        <v>94642</v>
      </c>
      <c r="G12" s="218">
        <v>74514</v>
      </c>
      <c r="H12" s="219">
        <v>4230</v>
      </c>
      <c r="I12" s="218">
        <v>2810</v>
      </c>
      <c r="J12" s="8"/>
      <c r="K12" s="99"/>
    </row>
    <row r="13" spans="1:11" s="11" customFormat="1" ht="30" customHeight="1">
      <c r="A13" s="100"/>
      <c r="B13" s="79"/>
      <c r="C13" s="79"/>
      <c r="D13" s="79"/>
      <c r="E13" s="216"/>
      <c r="F13" s="233">
        <f>F12/$I$16</f>
        <v>0.48960187062864713</v>
      </c>
      <c r="G13" s="58">
        <f>G12/$I$16</f>
        <v>0.38547572735173613</v>
      </c>
      <c r="H13" s="58">
        <f>H12/$I$16</f>
        <v>2.1882630468071016E-2</v>
      </c>
      <c r="I13" s="58">
        <f>I12/$I$16</f>
        <v>1.4536688325125191E-2</v>
      </c>
      <c r="J13" s="79"/>
      <c r="K13" s="99"/>
    </row>
    <row r="14" spans="1:11" s="11" customFormat="1" ht="30" customHeight="1">
      <c r="A14" s="98"/>
      <c r="B14" s="8"/>
      <c r="C14" s="79"/>
      <c r="D14" s="12"/>
      <c r="E14" s="260"/>
      <c r="F14" s="43" t="s">
        <v>107</v>
      </c>
      <c r="G14" s="261"/>
      <c r="H14" s="262"/>
      <c r="I14" s="443" t="s">
        <v>4</v>
      </c>
      <c r="J14" s="10"/>
      <c r="K14" s="99"/>
    </row>
    <row r="15" spans="1:11" s="11" customFormat="1" ht="30" customHeight="1">
      <c r="A15" s="100"/>
      <c r="B15" s="8"/>
      <c r="C15" s="79"/>
      <c r="D15" s="79"/>
      <c r="E15" s="215"/>
      <c r="F15" s="44" t="s">
        <v>108</v>
      </c>
      <c r="G15" s="263"/>
      <c r="H15" s="264"/>
      <c r="I15" s="444"/>
      <c r="J15" s="42"/>
      <c r="K15" s="99"/>
    </row>
    <row r="16" spans="1:11" s="11" customFormat="1" ht="30" customHeight="1">
      <c r="A16" s="100"/>
      <c r="B16" s="8"/>
      <c r="C16" s="79"/>
      <c r="D16" s="79"/>
      <c r="E16" s="216"/>
      <c r="F16" s="218">
        <v>17108</v>
      </c>
      <c r="G16" s="263"/>
      <c r="H16" s="264"/>
      <c r="I16" s="438">
        <f>SUM(F12:I12,F16)</f>
        <v>193304</v>
      </c>
      <c r="J16" s="8"/>
      <c r="K16" s="99"/>
    </row>
    <row r="17" spans="1:11" s="11" customFormat="1" ht="30" customHeight="1">
      <c r="A17" s="100"/>
      <c r="B17" s="90"/>
      <c r="C17" s="90"/>
      <c r="D17" s="90"/>
      <c r="E17" s="225"/>
      <c r="F17" s="59">
        <f>F16/$I$16</f>
        <v>8.8503083226420559E-2</v>
      </c>
      <c r="G17" s="265"/>
      <c r="H17" s="266"/>
      <c r="I17" s="439"/>
      <c r="J17" s="13"/>
      <c r="K17" s="103"/>
    </row>
    <row r="18" spans="1:11" s="11" customFormat="1" ht="30" customHeight="1">
      <c r="A18" s="100"/>
      <c r="B18" s="8" t="s">
        <v>83</v>
      </c>
      <c r="C18" s="79" t="s">
        <v>46</v>
      </c>
      <c r="D18" s="12">
        <f ca="1">VLOOKUP(C18,투개표결과!$D$26:$G$68,2,FALSE)</f>
        <v>86335</v>
      </c>
      <c r="E18" s="214">
        <v>34134</v>
      </c>
      <c r="F18" s="220" t="s">
        <v>39</v>
      </c>
      <c r="G18" s="43" t="s">
        <v>40</v>
      </c>
      <c r="H18" s="43" t="s">
        <v>107</v>
      </c>
      <c r="I18" s="43" t="s">
        <v>107</v>
      </c>
      <c r="J18" s="10">
        <f>E18-I24</f>
        <v>158</v>
      </c>
      <c r="K18" s="99">
        <f>D18-E18</f>
        <v>52201</v>
      </c>
    </row>
    <row r="19" spans="1:11" s="11" customFormat="1" ht="30" customHeight="1">
      <c r="A19" s="100"/>
      <c r="B19" s="8"/>
      <c r="C19" s="102"/>
      <c r="D19" s="71" t="s">
        <v>46</v>
      </c>
      <c r="E19" s="215">
        <f>E18/D18</f>
        <v>0.39536688480917359</v>
      </c>
      <c r="F19" s="221" t="s">
        <v>109</v>
      </c>
      <c r="G19" s="44" t="s">
        <v>110</v>
      </c>
      <c r="H19" s="44" t="s">
        <v>111</v>
      </c>
      <c r="I19" s="44" t="s">
        <v>112</v>
      </c>
      <c r="J19" s="42">
        <f>J18/E18</f>
        <v>4.6288158434405575E-3</v>
      </c>
      <c r="K19" s="99"/>
    </row>
    <row r="20" spans="1:11" s="11" customFormat="1" ht="30" customHeight="1">
      <c r="A20" s="100"/>
      <c r="B20" s="8"/>
      <c r="C20" s="79"/>
      <c r="D20" s="79"/>
      <c r="E20" s="216"/>
      <c r="F20" s="222">
        <v>17357</v>
      </c>
      <c r="G20" s="218">
        <v>12435</v>
      </c>
      <c r="H20" s="219">
        <v>669</v>
      </c>
      <c r="I20" s="219">
        <v>3515</v>
      </c>
      <c r="J20" s="8"/>
      <c r="K20" s="99"/>
    </row>
    <row r="21" spans="1:11" s="11" customFormat="1" ht="30" customHeight="1">
      <c r="A21" s="100"/>
      <c r="B21" s="79"/>
      <c r="C21" s="79"/>
      <c r="D21" s="79"/>
      <c r="E21" s="79"/>
      <c r="F21" s="223">
        <f>F20/$I$24</f>
        <v>0.51086060748763829</v>
      </c>
      <c r="G21" s="63">
        <f>G20/$I$24</f>
        <v>0.36599364257122674</v>
      </c>
      <c r="H21" s="63">
        <f>H20/$I$24</f>
        <v>1.9690369672710147E-2</v>
      </c>
      <c r="I21" s="63">
        <f>I20/$I$24</f>
        <v>0.10345538026842477</v>
      </c>
      <c r="J21" s="212"/>
      <c r="K21" s="99"/>
    </row>
    <row r="22" spans="1:11" s="11" customFormat="1" ht="30" customHeight="1">
      <c r="A22" s="98"/>
      <c r="B22" s="8"/>
      <c r="C22" s="79"/>
      <c r="D22" s="12"/>
      <c r="E22" s="57"/>
      <c r="F22" s="47"/>
      <c r="G22" s="47"/>
      <c r="H22" s="48"/>
      <c r="I22" s="456" t="s">
        <v>4</v>
      </c>
      <c r="J22" s="10"/>
      <c r="K22" s="99"/>
    </row>
    <row r="23" spans="1:11" s="11" customFormat="1" ht="30" customHeight="1">
      <c r="A23" s="100"/>
      <c r="B23" s="8"/>
      <c r="C23" s="79"/>
      <c r="D23" s="79"/>
      <c r="E23" s="54"/>
      <c r="F23" s="39"/>
      <c r="G23" s="39"/>
      <c r="H23" s="8"/>
      <c r="I23" s="456"/>
      <c r="J23" s="42"/>
      <c r="K23" s="99"/>
    </row>
    <row r="24" spans="1:11" s="11" customFormat="1" ht="30" customHeight="1">
      <c r="A24" s="100"/>
      <c r="B24" s="8"/>
      <c r="C24" s="79"/>
      <c r="D24" s="79"/>
      <c r="E24" s="79"/>
      <c r="F24" s="40"/>
      <c r="G24" s="40"/>
      <c r="H24" s="49"/>
      <c r="I24" s="457">
        <f>SUM(F20:I20,F24)</f>
        <v>33976</v>
      </c>
      <c r="J24" s="8"/>
      <c r="K24" s="99"/>
    </row>
    <row r="25" spans="1:11" s="11" customFormat="1" ht="31.5" customHeight="1">
      <c r="A25" s="101"/>
      <c r="B25" s="13"/>
      <c r="C25" s="90"/>
      <c r="D25" s="90"/>
      <c r="E25" s="90"/>
      <c r="F25" s="50"/>
      <c r="G25" s="50"/>
      <c r="H25" s="51"/>
      <c r="I25" s="458"/>
      <c r="J25" s="13"/>
      <c r="K25" s="103"/>
    </row>
    <row r="26" spans="1:11" s="11" customFormat="1" ht="24" customHeight="1">
      <c r="A26" s="98"/>
      <c r="B26" s="8" t="s">
        <v>74</v>
      </c>
      <c r="C26" s="79" t="s">
        <v>84</v>
      </c>
      <c r="D26" s="12">
        <f ca="1">VLOOKUP(C26,투개표결과!$D$26:$G$68,2,FALSE)</f>
        <v>185980</v>
      </c>
      <c r="E26" s="214">
        <v>41457</v>
      </c>
      <c r="F26" s="226" t="s">
        <v>39</v>
      </c>
      <c r="G26" s="43" t="s">
        <v>114</v>
      </c>
      <c r="H26" s="79"/>
      <c r="I26" s="434" t="s">
        <v>4</v>
      </c>
      <c r="J26" s="10">
        <f>E26-I28</f>
        <v>335</v>
      </c>
      <c r="K26" s="99">
        <f>D26-E26</f>
        <v>144523</v>
      </c>
    </row>
    <row r="27" spans="1:11" s="11" customFormat="1" ht="24" customHeight="1">
      <c r="A27" s="100"/>
      <c r="B27" s="8"/>
      <c r="C27" s="102"/>
      <c r="D27" s="71" t="s">
        <v>84</v>
      </c>
      <c r="E27" s="215">
        <f>E26/D26</f>
        <v>0.2229110657059899</v>
      </c>
      <c r="F27" s="227" t="s">
        <v>113</v>
      </c>
      <c r="G27" s="44" t="s">
        <v>115</v>
      </c>
      <c r="H27" s="79"/>
      <c r="I27" s="435"/>
      <c r="J27" s="42">
        <f>J26/E26</f>
        <v>8.0806618906336686E-3</v>
      </c>
      <c r="K27" s="99"/>
    </row>
    <row r="28" spans="1:11" s="11" customFormat="1" ht="24" customHeight="1">
      <c r="A28" s="100"/>
      <c r="B28" s="8"/>
      <c r="C28" s="79"/>
      <c r="D28" s="79"/>
      <c r="E28" s="216"/>
      <c r="F28" s="228">
        <v>22624</v>
      </c>
      <c r="G28" s="218">
        <v>18498</v>
      </c>
      <c r="H28" s="69"/>
      <c r="I28" s="446">
        <f>SUM(F28:G28)</f>
        <v>41122</v>
      </c>
      <c r="J28" s="8"/>
      <c r="K28" s="99"/>
    </row>
    <row r="29" spans="1:11" s="11" customFormat="1" ht="24" customHeight="1">
      <c r="A29" s="100"/>
      <c r="B29" s="13"/>
      <c r="C29" s="90"/>
      <c r="D29" s="90"/>
      <c r="E29" s="225"/>
      <c r="F29" s="229">
        <f>F28/$I$28</f>
        <v>0.55016779339526289</v>
      </c>
      <c r="G29" s="62">
        <f>G28/$I$28</f>
        <v>0.44983220660473711</v>
      </c>
      <c r="H29" s="45"/>
      <c r="I29" s="447"/>
      <c r="J29" s="13"/>
      <c r="K29" s="103"/>
    </row>
    <row r="30" spans="1:11" s="11" customFormat="1" ht="24" customHeight="1">
      <c r="A30" s="98"/>
      <c r="B30" s="8" t="s">
        <v>58</v>
      </c>
      <c r="C30" s="79" t="s">
        <v>85</v>
      </c>
      <c r="D30" s="12">
        <f ca="1">VLOOKUP(C30,투개표결과!$D$26:$G$68,2,FALSE)</f>
        <v>25274</v>
      </c>
      <c r="E30" s="214">
        <v>15308</v>
      </c>
      <c r="F30" s="226" t="s">
        <v>39</v>
      </c>
      <c r="G30" s="43" t="s">
        <v>61</v>
      </c>
      <c r="H30" s="43" t="s">
        <v>44</v>
      </c>
      <c r="I30" s="43" t="s">
        <v>54</v>
      </c>
      <c r="J30" s="10">
        <f>E30-I36</f>
        <v>128</v>
      </c>
      <c r="K30" s="99">
        <f>D30-E30</f>
        <v>9966</v>
      </c>
    </row>
    <row r="31" spans="1:11" s="11" customFormat="1" ht="24" customHeight="1">
      <c r="A31" s="100"/>
      <c r="B31" s="8"/>
      <c r="C31" s="102"/>
      <c r="D31" s="71" t="s">
        <v>75</v>
      </c>
      <c r="E31" s="215">
        <f>E30/D30</f>
        <v>0.60568172825828914</v>
      </c>
      <c r="F31" s="227" t="s">
        <v>116</v>
      </c>
      <c r="G31" s="44" t="s">
        <v>117</v>
      </c>
      <c r="H31" s="44" t="s">
        <v>118</v>
      </c>
      <c r="I31" s="44" t="s">
        <v>119</v>
      </c>
      <c r="J31" s="42">
        <f>J30/E30</f>
        <v>8.3616409720407622E-3</v>
      </c>
      <c r="K31" s="99"/>
    </row>
    <row r="32" spans="1:11" s="11" customFormat="1" ht="24" customHeight="1">
      <c r="A32" s="100"/>
      <c r="B32" s="8"/>
      <c r="C32" s="79"/>
      <c r="D32" s="79"/>
      <c r="E32" s="216"/>
      <c r="F32" s="228">
        <v>6558</v>
      </c>
      <c r="G32" s="218">
        <v>6486</v>
      </c>
      <c r="H32" s="218">
        <v>1671</v>
      </c>
      <c r="I32" s="230">
        <v>465</v>
      </c>
      <c r="J32" s="8"/>
      <c r="K32" s="99"/>
    </row>
    <row r="33" spans="1:11" s="11" customFormat="1" ht="24" customHeight="1">
      <c r="A33" s="100"/>
      <c r="B33" s="8"/>
      <c r="C33" s="79"/>
      <c r="D33" s="79"/>
      <c r="E33" s="216"/>
      <c r="F33" s="223">
        <f>F32/$I$36</f>
        <v>0.43201581027667985</v>
      </c>
      <c r="G33" s="58">
        <f>G32/$I$36</f>
        <v>0.42727272727272725</v>
      </c>
      <c r="H33" s="58">
        <f>H32/$I$36</f>
        <v>0.11007905138339921</v>
      </c>
      <c r="I33" s="58">
        <f>I32/$I$36</f>
        <v>3.0632411067193676E-2</v>
      </c>
      <c r="J33" s="8"/>
      <c r="K33" s="99"/>
    </row>
    <row r="34" spans="1:11" s="11" customFormat="1" ht="24" customHeight="1">
      <c r="A34" s="100"/>
      <c r="B34" s="8"/>
      <c r="C34" s="79"/>
      <c r="D34" s="79"/>
      <c r="E34" s="79"/>
      <c r="F34" s="47"/>
      <c r="G34" s="47"/>
      <c r="H34" s="48"/>
      <c r="I34" s="434" t="s">
        <v>55</v>
      </c>
      <c r="J34" s="8"/>
      <c r="K34" s="99"/>
    </row>
    <row r="35" spans="1:11" s="11" customFormat="1" ht="24" customHeight="1">
      <c r="A35" s="100"/>
      <c r="B35" s="8"/>
      <c r="C35" s="79"/>
      <c r="D35" s="79"/>
      <c r="E35" s="79"/>
      <c r="F35" s="39"/>
      <c r="G35" s="39"/>
      <c r="H35" s="8"/>
      <c r="I35" s="435"/>
      <c r="J35" s="8"/>
      <c r="K35" s="99"/>
    </row>
    <row r="36" spans="1:11" s="11" customFormat="1" ht="24" customHeight="1">
      <c r="A36" s="100"/>
      <c r="B36" s="79"/>
      <c r="C36" s="79"/>
      <c r="D36" s="79"/>
      <c r="E36" s="79"/>
      <c r="F36" s="40"/>
      <c r="G36" s="40"/>
      <c r="H36" s="49"/>
      <c r="I36" s="432">
        <f>SUM(F32:I32)</f>
        <v>15180</v>
      </c>
      <c r="J36" s="8"/>
      <c r="K36" s="99"/>
    </row>
    <row r="37" spans="1:11" s="11" customFormat="1" ht="24" customHeight="1">
      <c r="A37" s="100"/>
      <c r="B37" s="90"/>
      <c r="C37" s="90"/>
      <c r="D37" s="90"/>
      <c r="E37" s="90"/>
      <c r="F37" s="50"/>
      <c r="G37" s="50"/>
      <c r="H37" s="51"/>
      <c r="I37" s="433"/>
      <c r="J37" s="13"/>
      <c r="K37" s="103"/>
    </row>
    <row r="38" spans="1:11" s="11" customFormat="1" ht="24" customHeight="1">
      <c r="A38" s="98"/>
      <c r="B38" s="8" t="s">
        <v>29</v>
      </c>
      <c r="C38" s="79" t="s">
        <v>86</v>
      </c>
      <c r="D38" s="12">
        <f ca="1">VLOOKUP(C38,투개표결과!$D$26:$G$68,2,FALSE)</f>
        <v>165016</v>
      </c>
      <c r="E38" s="214">
        <v>69624</v>
      </c>
      <c r="F38" s="226" t="s">
        <v>39</v>
      </c>
      <c r="G38" s="43" t="s">
        <v>61</v>
      </c>
      <c r="H38" s="43" t="s">
        <v>122</v>
      </c>
      <c r="I38" s="43" t="s">
        <v>54</v>
      </c>
      <c r="J38" s="10">
        <f>E38-I44</f>
        <v>262</v>
      </c>
      <c r="K38" s="99">
        <f>D38-E38</f>
        <v>95392</v>
      </c>
    </row>
    <row r="39" spans="1:11" s="11" customFormat="1" ht="24" customHeight="1">
      <c r="A39" s="100"/>
      <c r="B39" s="8"/>
      <c r="C39" s="102"/>
      <c r="D39" s="71" t="s">
        <v>76</v>
      </c>
      <c r="E39" s="215">
        <f>E38/D38</f>
        <v>0.42192272264507685</v>
      </c>
      <c r="F39" s="227" t="s">
        <v>120</v>
      </c>
      <c r="G39" s="44" t="s">
        <v>121</v>
      </c>
      <c r="H39" s="44" t="s">
        <v>123</v>
      </c>
      <c r="I39" s="44" t="s">
        <v>124</v>
      </c>
      <c r="J39" s="42">
        <f>J38/E38</f>
        <v>3.7630702056762038E-3</v>
      </c>
      <c r="K39" s="99"/>
    </row>
    <row r="40" spans="1:11" s="11" customFormat="1" ht="24" customHeight="1">
      <c r="A40" s="100"/>
      <c r="B40" s="8"/>
      <c r="C40" s="79"/>
      <c r="D40" s="79"/>
      <c r="E40" s="216"/>
      <c r="F40" s="228">
        <v>34899</v>
      </c>
      <c r="G40" s="218">
        <v>16492</v>
      </c>
      <c r="H40" s="218">
        <v>8899</v>
      </c>
      <c r="I40" s="230">
        <v>9072</v>
      </c>
      <c r="J40" s="8"/>
      <c r="K40" s="99"/>
    </row>
    <row r="41" spans="1:11" s="11" customFormat="1" ht="24" customHeight="1">
      <c r="A41" s="100"/>
      <c r="B41" s="8"/>
      <c r="C41" s="79"/>
      <c r="D41" s="79"/>
      <c r="E41" s="79"/>
      <c r="F41" s="223">
        <f>F40/$I$44</f>
        <v>0.50314293128802512</v>
      </c>
      <c r="G41" s="46">
        <f>G40/$I$44</f>
        <v>0.23776707707390213</v>
      </c>
      <c r="H41" s="58">
        <f>H40/$I$44</f>
        <v>0.12829791528502638</v>
      </c>
      <c r="I41" s="46">
        <f>I40/$I$44</f>
        <v>0.13079207635304635</v>
      </c>
      <c r="J41" s="8"/>
      <c r="K41" s="99"/>
    </row>
    <row r="42" spans="1:11" s="11" customFormat="1" ht="24" customHeight="1">
      <c r="A42" s="100"/>
      <c r="B42" s="8"/>
      <c r="C42" s="79"/>
      <c r="D42" s="79"/>
      <c r="E42" s="79"/>
      <c r="F42" s="47"/>
      <c r="G42" s="47"/>
      <c r="H42" s="48"/>
      <c r="I42" s="434" t="s">
        <v>55</v>
      </c>
      <c r="J42" s="8"/>
      <c r="K42" s="99"/>
    </row>
    <row r="43" spans="1:11" s="11" customFormat="1" ht="24" customHeight="1">
      <c r="A43" s="100"/>
      <c r="B43" s="8"/>
      <c r="C43" s="79"/>
      <c r="D43" s="79"/>
      <c r="E43" s="79"/>
      <c r="F43" s="39"/>
      <c r="G43" s="39"/>
      <c r="H43" s="8"/>
      <c r="I43" s="435"/>
      <c r="J43" s="8"/>
      <c r="K43" s="99"/>
    </row>
    <row r="44" spans="1:11" s="11" customFormat="1" ht="24" customHeight="1">
      <c r="A44" s="100"/>
      <c r="B44" s="8"/>
      <c r="C44" s="79"/>
      <c r="D44" s="79"/>
      <c r="E44" s="79"/>
      <c r="F44" s="40"/>
      <c r="G44" s="40"/>
      <c r="H44" s="49"/>
      <c r="I44" s="432">
        <f>SUM(F40:I40)</f>
        <v>69362</v>
      </c>
      <c r="J44" s="8"/>
      <c r="K44" s="99"/>
    </row>
    <row r="45" spans="1:11" s="11" customFormat="1" ht="24" customHeight="1">
      <c r="A45" s="100"/>
      <c r="B45" s="13"/>
      <c r="C45" s="90"/>
      <c r="D45" s="90"/>
      <c r="E45" s="90"/>
      <c r="F45" s="50"/>
      <c r="G45" s="50"/>
      <c r="H45" s="51"/>
      <c r="I45" s="433"/>
      <c r="J45" s="13"/>
      <c r="K45" s="103"/>
    </row>
    <row r="46" spans="1:11" s="11" customFormat="1" ht="24" customHeight="1">
      <c r="A46" s="98"/>
      <c r="B46" s="8" t="s">
        <v>47</v>
      </c>
      <c r="C46" s="79" t="s">
        <v>87</v>
      </c>
      <c r="D46" s="12">
        <f ca="1">VLOOKUP(C46,투개표결과!$D$26:$G$68,2,FALSE)</f>
        <v>124553</v>
      </c>
      <c r="E46" s="214">
        <v>48902</v>
      </c>
      <c r="F46" s="226" t="s">
        <v>39</v>
      </c>
      <c r="G46" s="43" t="s">
        <v>40</v>
      </c>
      <c r="H46" s="43" t="s">
        <v>41</v>
      </c>
      <c r="I46" s="44" t="s">
        <v>107</v>
      </c>
      <c r="J46" s="49">
        <f>E46-I52</f>
        <v>1122</v>
      </c>
      <c r="K46" s="99">
        <f>D46-E46</f>
        <v>75651</v>
      </c>
    </row>
    <row r="47" spans="1:11" s="11" customFormat="1" ht="24" customHeight="1">
      <c r="A47" s="100"/>
      <c r="B47" s="8"/>
      <c r="C47" s="102"/>
      <c r="D47" s="71" t="s">
        <v>77</v>
      </c>
      <c r="E47" s="215">
        <f>E46/D46</f>
        <v>0.39262000915273015</v>
      </c>
      <c r="F47" s="227" t="s">
        <v>125</v>
      </c>
      <c r="G47" s="44" t="s">
        <v>126</v>
      </c>
      <c r="H47" s="44" t="s">
        <v>127</v>
      </c>
      <c r="I47" s="44" t="s">
        <v>128</v>
      </c>
      <c r="J47" s="42">
        <f>J46/E46</f>
        <v>2.2943846877428325E-2</v>
      </c>
      <c r="K47" s="99"/>
    </row>
    <row r="48" spans="1:11" s="11" customFormat="1" ht="24" customHeight="1">
      <c r="A48" s="100"/>
      <c r="B48" s="8"/>
      <c r="C48" s="79"/>
      <c r="D48" s="79"/>
      <c r="E48" s="216"/>
      <c r="F48" s="228">
        <v>13454</v>
      </c>
      <c r="G48" s="218">
        <v>12733</v>
      </c>
      <c r="H48" s="218">
        <v>13141</v>
      </c>
      <c r="I48" s="231">
        <v>8452</v>
      </c>
      <c r="J48" s="8"/>
      <c r="K48" s="99"/>
    </row>
    <row r="49" spans="1:11" s="11" customFormat="1" ht="24" customHeight="1">
      <c r="A49" s="100"/>
      <c r="B49" s="8"/>
      <c r="C49" s="79"/>
      <c r="D49" s="79"/>
      <c r="E49" s="79"/>
      <c r="F49" s="223">
        <f>F48/$I$52</f>
        <v>0.28158225198827963</v>
      </c>
      <c r="G49" s="63">
        <f>G48/$I$52</f>
        <v>0.26649225617413141</v>
      </c>
      <c r="H49" s="63">
        <f>H48/$I$52</f>
        <v>0.27503139388865633</v>
      </c>
      <c r="I49" s="58">
        <f>I48/$I$52</f>
        <v>0.1768940979489326</v>
      </c>
      <c r="J49" s="8"/>
      <c r="K49" s="99"/>
    </row>
    <row r="50" spans="1:11" s="11" customFormat="1" ht="24" customHeight="1">
      <c r="A50" s="100"/>
      <c r="B50" s="8"/>
      <c r="C50" s="79"/>
      <c r="D50" s="79"/>
      <c r="E50" s="79"/>
      <c r="F50" s="102"/>
      <c r="G50" s="47"/>
      <c r="H50" s="48"/>
      <c r="I50" s="434" t="s">
        <v>55</v>
      </c>
      <c r="J50" s="8"/>
      <c r="K50" s="99"/>
    </row>
    <row r="51" spans="1:11" s="11" customFormat="1" ht="24" customHeight="1">
      <c r="A51" s="100"/>
      <c r="B51" s="8"/>
      <c r="C51" s="79"/>
      <c r="D51" s="79"/>
      <c r="E51" s="79"/>
      <c r="F51" s="102"/>
      <c r="G51" s="39"/>
      <c r="H51" s="8"/>
      <c r="I51" s="435"/>
      <c r="J51" s="8"/>
      <c r="K51" s="99"/>
    </row>
    <row r="52" spans="1:11" s="11" customFormat="1" ht="24" customHeight="1">
      <c r="A52" s="100"/>
      <c r="B52" s="8"/>
      <c r="C52" s="79"/>
      <c r="D52" s="79"/>
      <c r="E52" s="79"/>
      <c r="F52" s="102"/>
      <c r="G52" s="40"/>
      <c r="H52" s="49"/>
      <c r="I52" s="432">
        <f>SUM(F48:I48)</f>
        <v>47780</v>
      </c>
      <c r="J52" s="8"/>
      <c r="K52" s="99"/>
    </row>
    <row r="53" spans="1:11" s="11" customFormat="1" ht="24" customHeight="1">
      <c r="A53" s="101"/>
      <c r="B53" s="13"/>
      <c r="C53" s="90"/>
      <c r="D53" s="90"/>
      <c r="E53" s="90"/>
      <c r="F53" s="68"/>
      <c r="G53" s="50"/>
      <c r="H53" s="51"/>
      <c r="I53" s="433"/>
      <c r="J53" s="13"/>
      <c r="K53" s="103"/>
    </row>
    <row r="54" spans="1:11" s="11" customFormat="1" ht="24" customHeight="1">
      <c r="A54" s="98"/>
      <c r="B54" s="8" t="s">
        <v>25</v>
      </c>
      <c r="C54" s="79" t="s">
        <v>78</v>
      </c>
      <c r="D54" s="12">
        <f ca="1">VLOOKUP(C54,투개표결과!$D$26:$G$68,2,FALSE)</f>
        <v>70032</v>
      </c>
      <c r="E54" s="214">
        <v>39381</v>
      </c>
      <c r="F54" s="226" t="s">
        <v>40</v>
      </c>
      <c r="G54" s="43" t="s">
        <v>52</v>
      </c>
      <c r="H54" s="43" t="s">
        <v>54</v>
      </c>
      <c r="I54" s="434" t="s">
        <v>4</v>
      </c>
      <c r="J54" s="10">
        <f>E54-I56</f>
        <v>292</v>
      </c>
      <c r="K54" s="99">
        <f>D54-E54</f>
        <v>30651</v>
      </c>
    </row>
    <row r="55" spans="1:11" s="11" customFormat="1" ht="24" customHeight="1">
      <c r="A55" s="100"/>
      <c r="B55" s="8"/>
      <c r="C55" s="102"/>
      <c r="D55" s="71" t="s">
        <v>78</v>
      </c>
      <c r="E55" s="215">
        <f>E54/D54</f>
        <v>0.56232864976010966</v>
      </c>
      <c r="F55" s="227" t="s">
        <v>129</v>
      </c>
      <c r="G55" s="44" t="s">
        <v>130</v>
      </c>
      <c r="H55" s="44" t="s">
        <v>131</v>
      </c>
      <c r="I55" s="435"/>
      <c r="J55" s="42">
        <f>J54/E54</f>
        <v>7.4147431502501202E-3</v>
      </c>
      <c r="K55" s="99"/>
    </row>
    <row r="56" spans="1:11" s="11" customFormat="1" ht="24" customHeight="1">
      <c r="A56" s="100"/>
      <c r="B56" s="8"/>
      <c r="C56" s="79"/>
      <c r="D56" s="79"/>
      <c r="E56" s="216"/>
      <c r="F56" s="228">
        <v>16653</v>
      </c>
      <c r="G56" s="218">
        <v>12791</v>
      </c>
      <c r="H56" s="218">
        <v>9645</v>
      </c>
      <c r="I56" s="432">
        <f>SUM(F56:H56)</f>
        <v>39089</v>
      </c>
      <c r="J56" s="8"/>
      <c r="K56" s="99"/>
    </row>
    <row r="57" spans="1:11" s="11" customFormat="1" ht="24" customHeight="1">
      <c r="A57" s="100"/>
      <c r="B57" s="79"/>
      <c r="C57" s="90"/>
      <c r="D57" s="90"/>
      <c r="E57" s="225"/>
      <c r="F57" s="229">
        <f>F56/$I$56</f>
        <v>0.42602778275218089</v>
      </c>
      <c r="G57" s="62">
        <f>G56/$I$56</f>
        <v>0.32722760879019674</v>
      </c>
      <c r="H57" s="62">
        <f>H56/$I$56</f>
        <v>0.24674460845762236</v>
      </c>
      <c r="I57" s="433"/>
      <c r="J57" s="13"/>
      <c r="K57" s="103"/>
    </row>
    <row r="58" spans="1:11" s="11" customFormat="1" ht="24" customHeight="1">
      <c r="A58" s="98"/>
      <c r="B58" s="8"/>
      <c r="C58" s="79" t="s">
        <v>88</v>
      </c>
      <c r="D58" s="12">
        <f ca="1">VLOOKUP(C58,투개표결과!$D$26:$G$68,2,FALSE)</f>
        <v>24827</v>
      </c>
      <c r="E58" s="214">
        <v>17738</v>
      </c>
      <c r="F58" s="226" t="s">
        <v>40</v>
      </c>
      <c r="G58" s="43" t="s">
        <v>52</v>
      </c>
      <c r="H58" s="216"/>
      <c r="I58" s="434" t="s">
        <v>53</v>
      </c>
      <c r="J58" s="10">
        <f>E58-I60</f>
        <v>270</v>
      </c>
      <c r="K58" s="99">
        <f>D58-E58</f>
        <v>7089</v>
      </c>
    </row>
    <row r="59" spans="1:11" s="11" customFormat="1" ht="24" customHeight="1">
      <c r="A59" s="100"/>
      <c r="B59" s="8"/>
      <c r="C59" s="102"/>
      <c r="D59" s="71" t="s">
        <v>79</v>
      </c>
      <c r="E59" s="215">
        <f>E58/D58</f>
        <v>0.71446409151327184</v>
      </c>
      <c r="F59" s="227" t="s">
        <v>132</v>
      </c>
      <c r="G59" s="44" t="s">
        <v>133</v>
      </c>
      <c r="H59" s="216"/>
      <c r="I59" s="435"/>
      <c r="J59" s="42">
        <f>J58/E58</f>
        <v>1.522155823655429E-2</v>
      </c>
      <c r="K59" s="99"/>
    </row>
    <row r="60" spans="1:11" s="11" customFormat="1" ht="24" customHeight="1">
      <c r="A60" s="100"/>
      <c r="B60" s="8"/>
      <c r="C60" s="79"/>
      <c r="D60" s="79"/>
      <c r="E60" s="216"/>
      <c r="F60" s="222">
        <v>8782</v>
      </c>
      <c r="G60" s="218">
        <v>8686</v>
      </c>
      <c r="H60" s="89"/>
      <c r="I60" s="446">
        <f>SUM(F60:H60)</f>
        <v>17468</v>
      </c>
      <c r="J60" s="8"/>
      <c r="K60" s="99"/>
    </row>
    <row r="61" spans="1:11" s="11" customFormat="1" ht="24" customHeight="1">
      <c r="A61" s="100"/>
      <c r="B61" s="90"/>
      <c r="C61" s="90"/>
      <c r="D61" s="90"/>
      <c r="E61" s="90"/>
      <c r="F61" s="229">
        <f>F60/$I$60</f>
        <v>0.50274788184108088</v>
      </c>
      <c r="G61" s="41">
        <f>G60/$I$60</f>
        <v>0.49725211815891918</v>
      </c>
      <c r="H61" s="45"/>
      <c r="I61" s="447"/>
      <c r="J61" s="13"/>
      <c r="K61" s="103"/>
    </row>
    <row r="62" spans="1:11" s="11" customFormat="1" ht="24" customHeight="1">
      <c r="A62" s="98"/>
      <c r="B62" s="8" t="s">
        <v>26</v>
      </c>
      <c r="C62" s="79" t="s">
        <v>89</v>
      </c>
      <c r="D62" s="12">
        <f ca="1">VLOOKUP(C62,투개표결과!$D$26:$G$68,2,FALSE)</f>
        <v>9456</v>
      </c>
      <c r="E62" s="214">
        <v>6919</v>
      </c>
      <c r="F62" s="43" t="s">
        <v>219</v>
      </c>
      <c r="G62" s="43" t="s">
        <v>52</v>
      </c>
      <c r="H62" s="43" t="s">
        <v>52</v>
      </c>
      <c r="I62" s="43" t="s">
        <v>52</v>
      </c>
      <c r="J62" s="10">
        <f>E62-I68</f>
        <v>50</v>
      </c>
      <c r="K62" s="99">
        <f>D62-E62</f>
        <v>2537</v>
      </c>
    </row>
    <row r="63" spans="1:11" s="11" customFormat="1" ht="24" customHeight="1">
      <c r="A63" s="100"/>
      <c r="B63" s="8"/>
      <c r="C63" s="102"/>
      <c r="D63" s="71" t="s">
        <v>80</v>
      </c>
      <c r="E63" s="215">
        <f>E62/D62</f>
        <v>0.73170473773265654</v>
      </c>
      <c r="F63" s="44" t="s">
        <v>134</v>
      </c>
      <c r="G63" s="44" t="s">
        <v>135</v>
      </c>
      <c r="H63" s="44" t="s">
        <v>136</v>
      </c>
      <c r="I63" s="44" t="s">
        <v>137</v>
      </c>
      <c r="J63" s="42">
        <f>J62/E62</f>
        <v>7.2264778147131089E-3</v>
      </c>
      <c r="K63" s="99"/>
    </row>
    <row r="64" spans="1:11" s="11" customFormat="1" ht="24" customHeight="1">
      <c r="A64" s="100"/>
      <c r="B64" s="8"/>
      <c r="C64" s="79"/>
      <c r="D64" s="79"/>
      <c r="E64" s="216"/>
      <c r="F64" s="218">
        <v>50</v>
      </c>
      <c r="G64" s="218">
        <v>586</v>
      </c>
      <c r="H64" s="218">
        <v>1221</v>
      </c>
      <c r="I64" s="218">
        <v>1843</v>
      </c>
      <c r="J64" s="8"/>
      <c r="K64" s="99"/>
    </row>
    <row r="65" spans="1:11" s="11" customFormat="1" ht="24" customHeight="1">
      <c r="A65" s="100"/>
      <c r="B65" s="79"/>
      <c r="C65" s="79"/>
      <c r="D65" s="79"/>
      <c r="E65" s="216"/>
      <c r="F65" s="58">
        <f>F64/$I$68</f>
        <v>7.279079924297569E-3</v>
      </c>
      <c r="G65" s="58">
        <f>G64/$I$68</f>
        <v>8.5310816712767509E-2</v>
      </c>
      <c r="H65" s="58">
        <f>H64/$I$68</f>
        <v>0.17775513175134663</v>
      </c>
      <c r="I65" s="58">
        <f>I64/$I$68</f>
        <v>0.26830688600960839</v>
      </c>
      <c r="J65" s="8"/>
      <c r="K65" s="99"/>
    </row>
    <row r="66" spans="1:11" s="11" customFormat="1" ht="24" customHeight="1">
      <c r="A66" s="98"/>
      <c r="B66" s="8"/>
      <c r="C66" s="79"/>
      <c r="D66" s="9"/>
      <c r="E66" s="214"/>
      <c r="F66" s="221" t="s">
        <v>52</v>
      </c>
      <c r="G66" s="44" t="s">
        <v>52</v>
      </c>
      <c r="H66" s="44" t="s">
        <v>107</v>
      </c>
      <c r="I66" s="440" t="s">
        <v>4</v>
      </c>
      <c r="J66" s="10"/>
      <c r="K66" s="99"/>
    </row>
    <row r="67" spans="1:11" s="11" customFormat="1" ht="24" customHeight="1">
      <c r="A67" s="100"/>
      <c r="B67" s="8"/>
      <c r="C67" s="79"/>
      <c r="D67" s="79"/>
      <c r="E67" s="215"/>
      <c r="F67" s="221" t="s">
        <v>138</v>
      </c>
      <c r="G67" s="44" t="s">
        <v>139</v>
      </c>
      <c r="H67" s="44" t="s">
        <v>140</v>
      </c>
      <c r="I67" s="440"/>
      <c r="J67" s="42"/>
      <c r="K67" s="99"/>
    </row>
    <row r="68" spans="1:11" s="11" customFormat="1" ht="24" customHeight="1">
      <c r="A68" s="100"/>
      <c r="B68" s="8"/>
      <c r="C68" s="79"/>
      <c r="D68" s="79"/>
      <c r="E68" s="216"/>
      <c r="F68" s="222">
        <v>2404</v>
      </c>
      <c r="G68" s="218">
        <v>48</v>
      </c>
      <c r="H68" s="218">
        <v>717</v>
      </c>
      <c r="I68" s="438">
        <f>SUM(F64:I64,F68:H68)</f>
        <v>6869</v>
      </c>
      <c r="J68" s="8"/>
      <c r="K68" s="99"/>
    </row>
    <row r="69" spans="1:11" s="11" customFormat="1" ht="24" customHeight="1">
      <c r="A69" s="100"/>
      <c r="B69" s="79"/>
      <c r="C69" s="90"/>
      <c r="D69" s="90"/>
      <c r="E69" s="225"/>
      <c r="F69" s="256">
        <f>F68/$I$68</f>
        <v>0.34997816276022709</v>
      </c>
      <c r="G69" s="62">
        <f>G68/$I$68</f>
        <v>6.9879167273256661E-3</v>
      </c>
      <c r="H69" s="62">
        <f>H68/$I$68</f>
        <v>0.10438200611442713</v>
      </c>
      <c r="I69" s="439"/>
      <c r="J69" s="13"/>
      <c r="K69" s="103"/>
    </row>
    <row r="70" spans="1:11" s="11" customFormat="1" ht="24" customHeight="1">
      <c r="A70" s="100"/>
      <c r="B70" s="8"/>
      <c r="C70" s="79" t="s">
        <v>90</v>
      </c>
      <c r="D70" s="12">
        <f ca="1">VLOOKUP(C70,투개표결과!$D$26:$G$68,2,FALSE)</f>
        <v>92136</v>
      </c>
      <c r="E70" s="214">
        <v>33664</v>
      </c>
      <c r="F70" s="226" t="s">
        <v>39</v>
      </c>
      <c r="G70" s="43" t="s">
        <v>142</v>
      </c>
      <c r="H70" s="43" t="s">
        <v>52</v>
      </c>
      <c r="I70" s="43" t="s">
        <v>52</v>
      </c>
      <c r="J70" s="10">
        <f>E70-I80</f>
        <v>185</v>
      </c>
      <c r="K70" s="99">
        <f>D70-E70</f>
        <v>58472</v>
      </c>
    </row>
    <row r="71" spans="1:11" s="11" customFormat="1" ht="24" customHeight="1">
      <c r="A71" s="100"/>
      <c r="B71" s="8"/>
      <c r="C71" s="102"/>
      <c r="D71" s="71" t="s">
        <v>81</v>
      </c>
      <c r="E71" s="215">
        <f>E70/D70</f>
        <v>0.3653729269775115</v>
      </c>
      <c r="F71" s="227" t="s">
        <v>141</v>
      </c>
      <c r="G71" s="44" t="s">
        <v>143</v>
      </c>
      <c r="H71" s="44" t="s">
        <v>144</v>
      </c>
      <c r="I71" s="44" t="s">
        <v>145</v>
      </c>
      <c r="J71" s="42">
        <f>J70/E70</f>
        <v>5.4954847908745249E-3</v>
      </c>
      <c r="K71" s="99"/>
    </row>
    <row r="72" spans="1:11" s="11" customFormat="1" ht="24" customHeight="1">
      <c r="A72" s="100"/>
      <c r="B72" s="8"/>
      <c r="C72" s="79"/>
      <c r="D72" s="79"/>
      <c r="E72" s="216"/>
      <c r="F72" s="222">
        <v>11543</v>
      </c>
      <c r="G72" s="218">
        <v>317</v>
      </c>
      <c r="H72" s="218">
        <v>901</v>
      </c>
      <c r="I72" s="218">
        <v>1281</v>
      </c>
      <c r="J72" s="8"/>
      <c r="K72" s="99"/>
    </row>
    <row r="73" spans="1:11" s="11" customFormat="1" ht="24" customHeight="1">
      <c r="A73" s="100"/>
      <c r="B73" s="79"/>
      <c r="C73" s="79"/>
      <c r="D73" s="79"/>
      <c r="E73" s="216"/>
      <c r="F73" s="259">
        <f>F72/$I$80</f>
        <v>0.34478329699214433</v>
      </c>
      <c r="G73" s="74">
        <f>G72/$I$80</f>
        <v>9.4686221213297894E-3</v>
      </c>
      <c r="H73" s="74">
        <f>H72/$I$80</f>
        <v>2.6912392843274888E-2</v>
      </c>
      <c r="I73" s="74">
        <f>I72/$I$80</f>
        <v>3.8262791600704921E-2</v>
      </c>
      <c r="J73" s="8"/>
      <c r="K73" s="99"/>
    </row>
    <row r="74" spans="1:11" s="11" customFormat="1" ht="24" customHeight="1">
      <c r="A74" s="98"/>
      <c r="B74" s="79"/>
      <c r="C74" s="79"/>
      <c r="D74" s="9"/>
      <c r="E74" s="214"/>
      <c r="F74" s="44" t="s">
        <v>52</v>
      </c>
      <c r="G74" s="44" t="s">
        <v>52</v>
      </c>
      <c r="H74" s="44" t="s">
        <v>52</v>
      </c>
      <c r="I74" s="44" t="s">
        <v>52</v>
      </c>
      <c r="J74" s="10"/>
      <c r="K74" s="99"/>
    </row>
    <row r="75" spans="1:11" s="11" customFormat="1" ht="24" customHeight="1">
      <c r="A75" s="100"/>
      <c r="B75" s="79"/>
      <c r="C75" s="79"/>
      <c r="D75" s="79"/>
      <c r="E75" s="215"/>
      <c r="F75" s="44" t="s">
        <v>146</v>
      </c>
      <c r="G75" s="44" t="s">
        <v>147</v>
      </c>
      <c r="H75" s="44" t="s">
        <v>148</v>
      </c>
      <c r="I75" s="44" t="s">
        <v>149</v>
      </c>
      <c r="J75" s="42"/>
      <c r="K75" s="99"/>
    </row>
    <row r="76" spans="1:11" s="11" customFormat="1" ht="24" customHeight="1">
      <c r="A76" s="100"/>
      <c r="B76" s="79"/>
      <c r="C76" s="79"/>
      <c r="D76" s="79"/>
      <c r="E76" s="216"/>
      <c r="F76" s="218">
        <v>2202</v>
      </c>
      <c r="G76" s="218">
        <v>1444</v>
      </c>
      <c r="H76" s="218">
        <v>797</v>
      </c>
      <c r="I76" s="218">
        <v>7970</v>
      </c>
      <c r="J76" s="8"/>
      <c r="K76" s="99"/>
    </row>
    <row r="77" spans="1:11" s="11" customFormat="1" ht="24" customHeight="1">
      <c r="A77" s="100"/>
      <c r="B77" s="79"/>
      <c r="C77" s="79"/>
      <c r="D77" s="79"/>
      <c r="E77" s="216"/>
      <c r="F77" s="74">
        <f>F76/$I$80</f>
        <v>6.5772573852265606E-2</v>
      </c>
      <c r="G77" s="74">
        <f>G76/$I$80</f>
        <v>4.3131515278234119E-2</v>
      </c>
      <c r="H77" s="74">
        <f>H76/$I$80</f>
        <v>2.3805967920188777E-2</v>
      </c>
      <c r="I77" s="74">
        <f>I76/$I$80</f>
        <v>0.23805967920188775</v>
      </c>
      <c r="J77" s="8"/>
      <c r="K77" s="99"/>
    </row>
    <row r="78" spans="1:11" s="11" customFormat="1" ht="24" customHeight="1">
      <c r="A78" s="98"/>
      <c r="B78" s="8"/>
      <c r="C78" s="79"/>
      <c r="D78" s="9"/>
      <c r="E78" s="214"/>
      <c r="F78" s="44" t="s">
        <v>52</v>
      </c>
      <c r="G78" s="238"/>
      <c r="H78" s="234"/>
      <c r="I78" s="440" t="s">
        <v>4</v>
      </c>
      <c r="J78" s="10"/>
      <c r="K78" s="99"/>
    </row>
    <row r="79" spans="1:11" s="11" customFormat="1" ht="24" customHeight="1">
      <c r="A79" s="100"/>
      <c r="B79" s="8"/>
      <c r="C79" s="79"/>
      <c r="D79" s="79"/>
      <c r="E79" s="215"/>
      <c r="F79" s="44" t="s">
        <v>150</v>
      </c>
      <c r="G79" s="240"/>
      <c r="H79" s="241"/>
      <c r="I79" s="440"/>
      <c r="J79" s="42"/>
      <c r="K79" s="99"/>
    </row>
    <row r="80" spans="1:11" s="11" customFormat="1" ht="24" customHeight="1">
      <c r="A80" s="100"/>
      <c r="B80" s="8"/>
      <c r="C80" s="79"/>
      <c r="D80" s="79"/>
      <c r="E80" s="216"/>
      <c r="F80" s="218">
        <v>7024</v>
      </c>
      <c r="G80" s="243"/>
      <c r="H80" s="258"/>
      <c r="I80" s="441">
        <f>SUM(F72:I72,F76:I76,F80)</f>
        <v>33479</v>
      </c>
      <c r="J80" s="8"/>
      <c r="K80" s="99"/>
    </row>
    <row r="81" spans="1:11" s="11" customFormat="1" ht="24" customHeight="1">
      <c r="A81" s="101"/>
      <c r="B81" s="90"/>
      <c r="C81" s="90"/>
      <c r="D81" s="90"/>
      <c r="E81" s="225"/>
      <c r="F81" s="62">
        <f>F80/$I$80</f>
        <v>0.20980316018996983</v>
      </c>
      <c r="G81" s="246"/>
      <c r="H81" s="247"/>
      <c r="I81" s="442"/>
      <c r="J81" s="13"/>
      <c r="K81" s="103"/>
    </row>
    <row r="82" spans="1:11" s="11" customFormat="1" ht="24" customHeight="1">
      <c r="A82" s="98"/>
      <c r="B82" s="8" t="s">
        <v>62</v>
      </c>
      <c r="C82" s="79" t="s">
        <v>82</v>
      </c>
      <c r="D82" s="12">
        <f ca="1">VLOOKUP(C82,투개표결과!$D$26:$G$68,2,FALSE)</f>
        <v>34445</v>
      </c>
      <c r="E82" s="214">
        <v>24132</v>
      </c>
      <c r="F82" s="220" t="s">
        <v>39</v>
      </c>
      <c r="G82" s="43" t="s">
        <v>52</v>
      </c>
      <c r="H82" s="43" t="s">
        <v>54</v>
      </c>
      <c r="I82" s="43" t="s">
        <v>54</v>
      </c>
      <c r="J82" s="10">
        <f>E82-I88</f>
        <v>403</v>
      </c>
      <c r="K82" s="99">
        <f>D82-E82</f>
        <v>10313</v>
      </c>
    </row>
    <row r="83" spans="1:11" s="11" customFormat="1" ht="24" customHeight="1">
      <c r="A83" s="100"/>
      <c r="B83" s="8"/>
      <c r="C83" s="102"/>
      <c r="D83" s="71" t="s">
        <v>82</v>
      </c>
      <c r="E83" s="215">
        <f>E82/D82</f>
        <v>0.70059515169110176</v>
      </c>
      <c r="F83" s="221" t="s">
        <v>151</v>
      </c>
      <c r="G83" s="44" t="s">
        <v>152</v>
      </c>
      <c r="H83" s="44" t="s">
        <v>153</v>
      </c>
      <c r="I83" s="44" t="s">
        <v>154</v>
      </c>
      <c r="J83" s="42">
        <f>J82/E82</f>
        <v>1.6699817669484501E-2</v>
      </c>
      <c r="K83" s="99"/>
    </row>
    <row r="84" spans="1:11" s="11" customFormat="1" ht="24" customHeight="1">
      <c r="A84" s="100"/>
      <c r="B84" s="8"/>
      <c r="C84" s="79"/>
      <c r="D84" s="79"/>
      <c r="E84" s="216"/>
      <c r="F84" s="232">
        <v>8955</v>
      </c>
      <c r="G84" s="218">
        <v>5913</v>
      </c>
      <c r="H84" s="218">
        <v>6509</v>
      </c>
      <c r="I84" s="218">
        <v>2352</v>
      </c>
      <c r="J84" s="8"/>
      <c r="K84" s="99"/>
    </row>
    <row r="85" spans="1:11" s="11" customFormat="1" ht="24" customHeight="1">
      <c r="A85" s="100"/>
      <c r="B85" s="8"/>
      <c r="C85" s="79"/>
      <c r="D85" s="79"/>
      <c r="E85" s="79"/>
      <c r="F85" s="233">
        <f>F84/$I$88</f>
        <v>0.37738632053605292</v>
      </c>
      <c r="G85" s="58">
        <f>G84/$I$88</f>
        <v>0.24918875637405707</v>
      </c>
      <c r="H85" s="58">
        <f>H84/$I$88</f>
        <v>0.2743057018837709</v>
      </c>
      <c r="I85" s="58">
        <f>I84/$I$88</f>
        <v>9.9119221206119101E-2</v>
      </c>
      <c r="J85" s="8"/>
      <c r="K85" s="99"/>
    </row>
    <row r="86" spans="1:11" s="11" customFormat="1" ht="24" customHeight="1">
      <c r="A86" s="100"/>
      <c r="B86" s="8"/>
      <c r="C86" s="79"/>
      <c r="D86" s="79"/>
      <c r="E86" s="79"/>
      <c r="F86" s="64"/>
      <c r="G86" s="39"/>
      <c r="H86" s="8"/>
      <c r="I86" s="434" t="s">
        <v>55</v>
      </c>
      <c r="J86" s="8"/>
      <c r="K86" s="99"/>
    </row>
    <row r="87" spans="1:11" s="11" customFormat="1" ht="24" customHeight="1">
      <c r="A87" s="100"/>
      <c r="B87" s="8"/>
      <c r="C87" s="79"/>
      <c r="D87" s="79"/>
      <c r="E87" s="79"/>
      <c r="F87" s="65"/>
      <c r="G87" s="39"/>
      <c r="H87" s="8"/>
      <c r="I87" s="435"/>
      <c r="J87" s="8"/>
      <c r="K87" s="99"/>
    </row>
    <row r="88" spans="1:11" s="11" customFormat="1" ht="24" customHeight="1">
      <c r="A88" s="100"/>
      <c r="B88" s="8"/>
      <c r="C88" s="79"/>
      <c r="D88" s="79"/>
      <c r="E88" s="79"/>
      <c r="F88" s="94"/>
      <c r="G88" s="40"/>
      <c r="H88" s="49"/>
      <c r="I88" s="432">
        <f>SUM(F84:I84,F88:H88)</f>
        <v>23729</v>
      </c>
      <c r="J88" s="8"/>
      <c r="K88" s="99"/>
    </row>
    <row r="89" spans="1:11" s="11" customFormat="1" ht="24" customHeight="1">
      <c r="A89" s="101"/>
      <c r="B89" s="13"/>
      <c r="C89" s="90"/>
      <c r="D89" s="90"/>
      <c r="E89" s="90"/>
      <c r="F89" s="66"/>
      <c r="G89" s="50"/>
      <c r="H89" s="51"/>
      <c r="I89" s="433"/>
      <c r="J89" s="13"/>
      <c r="K89" s="103"/>
    </row>
    <row r="90" spans="1:11" s="11" customFormat="1" ht="25.5" customHeight="1">
      <c r="A90" s="98" t="s">
        <v>155</v>
      </c>
      <c r="B90" s="8" t="s">
        <v>60</v>
      </c>
      <c r="C90" s="79" t="s">
        <v>91</v>
      </c>
      <c r="D90" s="12">
        <f ca="1">VLOOKUP(C90,투개표결과!$D$26:$G$68,2,FALSE)</f>
        <v>90846</v>
      </c>
      <c r="E90" s="214">
        <v>43628</v>
      </c>
      <c r="F90" s="226" t="s">
        <v>39</v>
      </c>
      <c r="G90" s="43" t="s">
        <v>40</v>
      </c>
      <c r="H90" s="257" t="s">
        <v>158</v>
      </c>
      <c r="I90" s="43" t="s">
        <v>52</v>
      </c>
      <c r="J90" s="49">
        <f>E90-I96</f>
        <v>1824</v>
      </c>
      <c r="K90" s="99">
        <f>D90-E90</f>
        <v>47218</v>
      </c>
    </row>
    <row r="91" spans="1:11" s="11" customFormat="1" ht="24" customHeight="1">
      <c r="A91" s="100"/>
      <c r="B91" s="8"/>
      <c r="C91" s="102"/>
      <c r="D91" s="71" t="s">
        <v>91</v>
      </c>
      <c r="E91" s="215">
        <f>E90/D90</f>
        <v>0.4802412874534927</v>
      </c>
      <c r="F91" s="227" t="s">
        <v>156</v>
      </c>
      <c r="G91" s="44" t="s">
        <v>157</v>
      </c>
      <c r="H91" s="44" t="s">
        <v>159</v>
      </c>
      <c r="I91" s="44" t="s">
        <v>160</v>
      </c>
      <c r="J91" s="42">
        <f>J90/E90</f>
        <v>4.1808013202530483E-2</v>
      </c>
      <c r="K91" s="99"/>
    </row>
    <row r="92" spans="1:11" s="11" customFormat="1" ht="24" customHeight="1">
      <c r="A92" s="100"/>
      <c r="B92" s="8"/>
      <c r="C92" s="79"/>
      <c r="D92" s="79"/>
      <c r="E92" s="216"/>
      <c r="F92" s="222">
        <v>17784</v>
      </c>
      <c r="G92" s="218">
        <v>14030</v>
      </c>
      <c r="H92" s="219">
        <v>7664</v>
      </c>
      <c r="I92" s="218">
        <v>2326</v>
      </c>
      <c r="J92" s="8"/>
      <c r="K92" s="99"/>
    </row>
    <row r="93" spans="1:11" s="11" customFormat="1" ht="24" customHeight="1">
      <c r="A93" s="100"/>
      <c r="B93" s="79"/>
      <c r="C93" s="79"/>
      <c r="D93" s="79"/>
      <c r="E93" s="79"/>
      <c r="F93" s="223">
        <f>F92/$I$96</f>
        <v>0.42541383599655536</v>
      </c>
      <c r="G93" s="63">
        <f>G92/$I$96</f>
        <v>0.33561381685963065</v>
      </c>
      <c r="H93" s="63">
        <f>H92/$I$96</f>
        <v>0.18333173858960866</v>
      </c>
      <c r="I93" s="63">
        <f>I92/$I$96</f>
        <v>5.5640608554205342E-2</v>
      </c>
      <c r="J93" s="79"/>
      <c r="K93" s="99"/>
    </row>
    <row r="94" spans="1:11" s="11" customFormat="1" ht="24" customHeight="1">
      <c r="A94" s="100"/>
      <c r="B94" s="8"/>
      <c r="C94" s="79"/>
      <c r="D94" s="79"/>
      <c r="E94" s="79"/>
      <c r="F94" s="64"/>
      <c r="G94" s="47"/>
      <c r="H94" s="48"/>
      <c r="I94" s="434" t="s">
        <v>4</v>
      </c>
      <c r="J94" s="8"/>
      <c r="K94" s="99"/>
    </row>
    <row r="95" spans="1:11" s="11" customFormat="1" ht="24" customHeight="1">
      <c r="A95" s="100"/>
      <c r="B95" s="8"/>
      <c r="C95" s="79"/>
      <c r="D95" s="79"/>
      <c r="E95" s="79"/>
      <c r="F95" s="65"/>
      <c r="G95" s="39"/>
      <c r="H95" s="8"/>
      <c r="I95" s="435"/>
      <c r="J95" s="8"/>
      <c r="K95" s="99"/>
    </row>
    <row r="96" spans="1:11" s="11" customFormat="1" ht="24" customHeight="1">
      <c r="A96" s="100"/>
      <c r="B96" s="8"/>
      <c r="C96" s="79"/>
      <c r="D96" s="79"/>
      <c r="E96" s="79"/>
      <c r="F96" s="94"/>
      <c r="G96" s="40"/>
      <c r="H96" s="49"/>
      <c r="I96" s="432">
        <f>SUM(F92:I92,F96:H96)</f>
        <v>41804</v>
      </c>
      <c r="J96" s="8"/>
      <c r="K96" s="99"/>
    </row>
    <row r="97" spans="1:11" s="11" customFormat="1" ht="24" customHeight="1">
      <c r="A97" s="100"/>
      <c r="B97" s="8"/>
      <c r="C97" s="90"/>
      <c r="D97" s="90"/>
      <c r="E97" s="90"/>
      <c r="F97" s="66"/>
      <c r="G97" s="50"/>
      <c r="H97" s="51"/>
      <c r="I97" s="433"/>
      <c r="J97" s="13"/>
      <c r="K97" s="103"/>
    </row>
    <row r="98" spans="1:11" s="11" customFormat="1" ht="24" customHeight="1">
      <c r="A98" s="98"/>
      <c r="B98" s="8"/>
      <c r="C98" s="79" t="s">
        <v>92</v>
      </c>
      <c r="D98" s="12">
        <f ca="1">VLOOKUP(C98,투개표결과!$D$26:$G$68,2,FALSE)</f>
        <v>91494</v>
      </c>
      <c r="E98" s="214">
        <v>47184</v>
      </c>
      <c r="F98" s="60" t="s">
        <v>39</v>
      </c>
      <c r="G98" s="220" t="s">
        <v>40</v>
      </c>
      <c r="H98" s="78"/>
      <c r="I98" s="445" t="s">
        <v>53</v>
      </c>
      <c r="J98" s="49">
        <f>E98-I100</f>
        <v>1264</v>
      </c>
      <c r="K98" s="99">
        <f>D98-E98</f>
        <v>44310</v>
      </c>
    </row>
    <row r="99" spans="1:11" s="11" customFormat="1" ht="24" customHeight="1">
      <c r="A99" s="100"/>
      <c r="B99" s="8"/>
      <c r="C99" s="102"/>
      <c r="D99" s="71" t="s">
        <v>92</v>
      </c>
      <c r="E99" s="215">
        <f>E98/D98</f>
        <v>0.51570594793101188</v>
      </c>
      <c r="F99" s="61" t="s">
        <v>161</v>
      </c>
      <c r="G99" s="221" t="s">
        <v>162</v>
      </c>
      <c r="H99" s="79"/>
      <c r="I99" s="435"/>
      <c r="J99" s="42">
        <f>J98/E98</f>
        <v>2.6788741946422515E-2</v>
      </c>
      <c r="K99" s="99"/>
    </row>
    <row r="100" spans="1:11" s="11" customFormat="1" ht="24" customHeight="1">
      <c r="A100" s="100"/>
      <c r="B100" s="8"/>
      <c r="C100" s="79"/>
      <c r="D100" s="79"/>
      <c r="E100" s="216"/>
      <c r="F100" s="217">
        <v>21962</v>
      </c>
      <c r="G100" s="249">
        <v>23958</v>
      </c>
      <c r="H100" s="69"/>
      <c r="I100" s="446">
        <f>SUM(F100:H100)</f>
        <v>45920</v>
      </c>
      <c r="J100" s="8"/>
      <c r="K100" s="99"/>
    </row>
    <row r="101" spans="1:11" s="11" customFormat="1" ht="24" customHeight="1">
      <c r="A101" s="100"/>
      <c r="B101" s="90"/>
      <c r="C101" s="90"/>
      <c r="D101" s="90"/>
      <c r="E101" s="90"/>
      <c r="F101" s="62">
        <f>F100/$I$100</f>
        <v>0.4782665505226481</v>
      </c>
      <c r="G101" s="256">
        <f>G100/$I$100</f>
        <v>0.5217334494773519</v>
      </c>
      <c r="H101" s="45"/>
      <c r="I101" s="447"/>
      <c r="J101" s="13"/>
      <c r="K101" s="103"/>
    </row>
    <row r="102" spans="1:11" s="11" customFormat="1" ht="24" customHeight="1">
      <c r="A102" s="98"/>
      <c r="B102" s="8" t="s">
        <v>63</v>
      </c>
      <c r="C102" s="79" t="s">
        <v>93</v>
      </c>
      <c r="D102" s="12">
        <f ca="1">VLOOKUP(C102,투개표결과!$D$26:$G$68,2,FALSE)</f>
        <v>74302</v>
      </c>
      <c r="E102" s="214">
        <v>12325</v>
      </c>
      <c r="F102" s="60" t="s">
        <v>122</v>
      </c>
      <c r="G102" s="43" t="s">
        <v>114</v>
      </c>
      <c r="H102" s="43" t="s">
        <v>52</v>
      </c>
      <c r="I102" s="220" t="s">
        <v>54</v>
      </c>
      <c r="J102" s="10">
        <f>E102-I112</f>
        <v>108</v>
      </c>
      <c r="K102" s="99">
        <f>D102-E102</f>
        <v>61977</v>
      </c>
    </row>
    <row r="103" spans="1:11" s="11" customFormat="1" ht="24" customHeight="1">
      <c r="A103" s="100"/>
      <c r="B103" s="8"/>
      <c r="C103" s="102"/>
      <c r="D103" s="71" t="s">
        <v>93</v>
      </c>
      <c r="E103" s="215">
        <f>E102/D102</f>
        <v>0.16587709617506932</v>
      </c>
      <c r="F103" s="61" t="s">
        <v>163</v>
      </c>
      <c r="G103" s="44" t="s">
        <v>164</v>
      </c>
      <c r="H103" s="44" t="s">
        <v>165</v>
      </c>
      <c r="I103" s="221" t="s">
        <v>166</v>
      </c>
      <c r="J103" s="42">
        <f>J102/E102</f>
        <v>8.7626774847870178E-3</v>
      </c>
      <c r="K103" s="99"/>
    </row>
    <row r="104" spans="1:11" s="11" customFormat="1" ht="24" customHeight="1">
      <c r="A104" s="100"/>
      <c r="B104" s="8"/>
      <c r="C104" s="79"/>
      <c r="D104" s="79"/>
      <c r="E104" s="216"/>
      <c r="F104" s="224">
        <v>1705</v>
      </c>
      <c r="G104" s="218">
        <v>2109</v>
      </c>
      <c r="H104" s="218">
        <v>1001</v>
      </c>
      <c r="I104" s="236">
        <v>2348</v>
      </c>
      <c r="J104" s="8"/>
      <c r="K104" s="99"/>
    </row>
    <row r="105" spans="1:11" s="11" customFormat="1" ht="24" customHeight="1">
      <c r="A105" s="100"/>
      <c r="B105" s="79"/>
      <c r="C105" s="79"/>
      <c r="D105" s="79"/>
      <c r="E105" s="216"/>
      <c r="F105" s="63">
        <f>F104/$I$112</f>
        <v>0.13955963002373742</v>
      </c>
      <c r="G105" s="58">
        <f>G104/$I$112</f>
        <v>0.17262830482115085</v>
      </c>
      <c r="H105" s="58">
        <f>H104/$I$112</f>
        <v>8.1935008594581318E-2</v>
      </c>
      <c r="I105" s="233">
        <f>I104/$I$112</f>
        <v>0.19219120897110584</v>
      </c>
      <c r="J105" s="8"/>
      <c r="K105" s="99"/>
    </row>
    <row r="106" spans="1:11" s="11" customFormat="1" ht="24" customHeight="1">
      <c r="A106" s="98"/>
      <c r="B106" s="8"/>
      <c r="C106" s="79"/>
      <c r="D106" s="79"/>
      <c r="E106" s="216"/>
      <c r="F106" s="44" t="s">
        <v>52</v>
      </c>
      <c r="G106" s="44" t="s">
        <v>168</v>
      </c>
      <c r="H106" s="234" t="s">
        <v>168</v>
      </c>
      <c r="I106" s="44" t="s">
        <v>52</v>
      </c>
      <c r="J106" s="8"/>
      <c r="K106" s="99"/>
    </row>
    <row r="107" spans="1:11" s="11" customFormat="1" ht="24" customHeight="1">
      <c r="A107" s="100"/>
      <c r="B107" s="8"/>
      <c r="C107" s="79"/>
      <c r="D107" s="79"/>
      <c r="E107" s="216"/>
      <c r="F107" s="44" t="s">
        <v>167</v>
      </c>
      <c r="G107" s="44" t="s">
        <v>169</v>
      </c>
      <c r="H107" s="44" t="s">
        <v>170</v>
      </c>
      <c r="I107" s="44" t="s">
        <v>171</v>
      </c>
      <c r="J107" s="8"/>
      <c r="K107" s="99"/>
    </row>
    <row r="108" spans="1:11" s="11" customFormat="1" ht="24" customHeight="1">
      <c r="A108" s="100"/>
      <c r="B108" s="8"/>
      <c r="C108" s="79"/>
      <c r="D108" s="79"/>
      <c r="E108" s="216"/>
      <c r="F108" s="235">
        <v>1282</v>
      </c>
      <c r="G108" s="231">
        <v>402</v>
      </c>
      <c r="H108" s="231">
        <v>1356</v>
      </c>
      <c r="I108" s="235">
        <v>2014</v>
      </c>
      <c r="J108" s="8"/>
      <c r="K108" s="99"/>
    </row>
    <row r="109" spans="1:11" s="11" customFormat="1" ht="24" customHeight="1">
      <c r="A109" s="100"/>
      <c r="B109" s="8"/>
      <c r="C109" s="79"/>
      <c r="D109" s="79"/>
      <c r="E109" s="79"/>
      <c r="F109" s="63">
        <f>F108/$I$112</f>
        <v>0.10493574527298027</v>
      </c>
      <c r="G109" s="46">
        <f>G108/$I$112</f>
        <v>3.2904968486535159E-2</v>
      </c>
      <c r="H109" s="46">
        <f>H108/$I$112</f>
        <v>0.1109928787754768</v>
      </c>
      <c r="I109" s="46">
        <f>I108/$I$112</f>
        <v>0.16485225505443235</v>
      </c>
      <c r="J109" s="79"/>
      <c r="K109" s="99"/>
    </row>
    <row r="110" spans="1:11" s="11" customFormat="1" ht="24" customHeight="1">
      <c r="A110" s="98"/>
      <c r="B110" s="8"/>
      <c r="C110" s="79"/>
      <c r="D110" s="79"/>
      <c r="E110" s="79"/>
      <c r="F110" s="39"/>
      <c r="G110" s="39"/>
      <c r="H110" s="8"/>
      <c r="I110" s="434" t="s">
        <v>55</v>
      </c>
      <c r="J110" s="8"/>
      <c r="K110" s="99"/>
    </row>
    <row r="111" spans="1:11" s="11" customFormat="1" ht="24" customHeight="1">
      <c r="A111" s="100"/>
      <c r="B111" s="8"/>
      <c r="C111" s="79"/>
      <c r="D111" s="79"/>
      <c r="E111" s="79"/>
      <c r="F111" s="39"/>
      <c r="G111" s="39"/>
      <c r="H111" s="8"/>
      <c r="I111" s="435"/>
      <c r="J111" s="8"/>
      <c r="K111" s="99"/>
    </row>
    <row r="112" spans="1:11" s="11" customFormat="1" ht="24" customHeight="1">
      <c r="A112" s="100"/>
      <c r="B112" s="8"/>
      <c r="C112" s="79"/>
      <c r="D112" s="79"/>
      <c r="E112" s="79"/>
      <c r="F112" s="40"/>
      <c r="G112" s="40"/>
      <c r="H112" s="49"/>
      <c r="I112" s="432">
        <f>SUM(F104:I104,F108:I108)</f>
        <v>12217</v>
      </c>
      <c r="J112" s="8"/>
      <c r="K112" s="99"/>
    </row>
    <row r="113" spans="1:11" s="11" customFormat="1" ht="24" customHeight="1">
      <c r="A113" s="100"/>
      <c r="B113" s="90"/>
      <c r="C113" s="90"/>
      <c r="D113" s="90"/>
      <c r="E113" s="90"/>
      <c r="F113" s="50"/>
      <c r="G113" s="50"/>
      <c r="H113" s="51"/>
      <c r="I113" s="433"/>
      <c r="J113" s="13"/>
      <c r="K113" s="103"/>
    </row>
    <row r="114" spans="1:11" s="11" customFormat="1" ht="24" customHeight="1">
      <c r="A114" s="100"/>
      <c r="B114" s="8" t="s">
        <v>172</v>
      </c>
      <c r="C114" s="79" t="s">
        <v>173</v>
      </c>
      <c r="D114" s="12">
        <f ca="1">VLOOKUP(C114,투개표결과!$D$26:$G$68,2,FALSE)</f>
        <v>81910</v>
      </c>
      <c r="E114" s="214">
        <v>13353</v>
      </c>
      <c r="F114" s="226" t="s">
        <v>39</v>
      </c>
      <c r="G114" s="43" t="s">
        <v>61</v>
      </c>
      <c r="H114" s="43" t="s">
        <v>56</v>
      </c>
      <c r="I114" s="43" t="s">
        <v>54</v>
      </c>
      <c r="J114" s="10">
        <f>E114-I120</f>
        <v>69</v>
      </c>
      <c r="K114" s="99">
        <f>D114-E114</f>
        <v>68557</v>
      </c>
    </row>
    <row r="115" spans="1:11" s="11" customFormat="1" ht="24" customHeight="1">
      <c r="A115" s="100"/>
      <c r="B115" s="8"/>
      <c r="C115" s="102"/>
      <c r="D115" s="71" t="s">
        <v>94</v>
      </c>
      <c r="E115" s="215">
        <f>E114/D114</f>
        <v>0.16302038823098522</v>
      </c>
      <c r="F115" s="227" t="s">
        <v>174</v>
      </c>
      <c r="G115" s="44" t="s">
        <v>175</v>
      </c>
      <c r="H115" s="44" t="s">
        <v>176</v>
      </c>
      <c r="I115" s="44" t="s">
        <v>177</v>
      </c>
      <c r="J115" s="42">
        <f>J114/E114</f>
        <v>5.1673781172770165E-3</v>
      </c>
      <c r="K115" s="99"/>
    </row>
    <row r="116" spans="1:11" s="11" customFormat="1" ht="24" customHeight="1">
      <c r="A116" s="100"/>
      <c r="B116" s="8"/>
      <c r="C116" s="79"/>
      <c r="D116" s="79"/>
      <c r="E116" s="216"/>
      <c r="F116" s="228">
        <v>7079</v>
      </c>
      <c r="G116" s="218">
        <v>4658</v>
      </c>
      <c r="H116" s="218">
        <v>583</v>
      </c>
      <c r="I116" s="230">
        <v>964</v>
      </c>
      <c r="J116" s="8"/>
      <c r="K116" s="99"/>
    </row>
    <row r="117" spans="1:11" s="11" customFormat="1" ht="24" customHeight="1">
      <c r="A117" s="100"/>
      <c r="B117" s="79"/>
      <c r="C117" s="79"/>
      <c r="D117" s="79"/>
      <c r="E117" s="216"/>
      <c r="F117" s="223">
        <f>F116/$I$120</f>
        <v>0.5328967178560674</v>
      </c>
      <c r="G117" s="58">
        <f>G116/$I$120</f>
        <v>0.35064739536284251</v>
      </c>
      <c r="H117" s="58">
        <f>H116/$I$120</f>
        <v>4.3887383318277629E-2</v>
      </c>
      <c r="I117" s="58">
        <f>I116/$I$120</f>
        <v>7.2568503462812406E-2</v>
      </c>
      <c r="J117" s="8"/>
      <c r="K117" s="99"/>
    </row>
    <row r="118" spans="1:11" s="11" customFormat="1" ht="24" customHeight="1">
      <c r="A118" s="98"/>
      <c r="B118" s="8"/>
      <c r="C118" s="79"/>
      <c r="D118" s="79"/>
      <c r="E118" s="216"/>
      <c r="F118" s="237"/>
      <c r="G118" s="238"/>
      <c r="H118" s="234"/>
      <c r="I118" s="443" t="s">
        <v>55</v>
      </c>
      <c r="J118" s="8"/>
      <c r="K118" s="99"/>
    </row>
    <row r="119" spans="1:11" s="11" customFormat="1" ht="24" customHeight="1">
      <c r="A119" s="100"/>
      <c r="B119" s="8"/>
      <c r="C119" s="79"/>
      <c r="D119" s="79"/>
      <c r="E119" s="216"/>
      <c r="F119" s="239"/>
      <c r="G119" s="240"/>
      <c r="H119" s="241"/>
      <c r="I119" s="444"/>
      <c r="J119" s="8"/>
      <c r="K119" s="99"/>
    </row>
    <row r="120" spans="1:11" s="11" customFormat="1" ht="24" customHeight="1">
      <c r="A120" s="100"/>
      <c r="B120" s="8"/>
      <c r="C120" s="79"/>
      <c r="D120" s="79"/>
      <c r="E120" s="216"/>
      <c r="F120" s="242"/>
      <c r="G120" s="243"/>
      <c r="H120" s="244"/>
      <c r="I120" s="449">
        <f>SUM(F116:I116,F120:H120)</f>
        <v>13284</v>
      </c>
      <c r="J120" s="8"/>
      <c r="K120" s="99"/>
    </row>
    <row r="121" spans="1:11" s="11" customFormat="1" ht="24" customHeight="1">
      <c r="A121" s="100"/>
      <c r="B121" s="90"/>
      <c r="C121" s="90"/>
      <c r="D121" s="90"/>
      <c r="E121" s="225"/>
      <c r="F121" s="245"/>
      <c r="G121" s="246"/>
      <c r="H121" s="247"/>
      <c r="I121" s="450"/>
      <c r="J121" s="13"/>
      <c r="K121" s="103"/>
    </row>
    <row r="122" spans="1:11" s="11" customFormat="1" ht="24" customHeight="1">
      <c r="A122" s="100"/>
      <c r="B122" s="8" t="s">
        <v>178</v>
      </c>
      <c r="C122" s="91" t="s">
        <v>220</v>
      </c>
      <c r="D122" s="12">
        <f ca="1">VLOOKUP(C122,투개표결과!$D$26:$G$68,2,FALSE)</f>
        <v>51102</v>
      </c>
      <c r="E122" s="214">
        <v>16139</v>
      </c>
      <c r="F122" s="60" t="s">
        <v>39</v>
      </c>
      <c r="G122" s="43" t="s">
        <v>44</v>
      </c>
      <c r="H122" s="43" t="s">
        <v>52</v>
      </c>
      <c r="I122" s="220" t="s">
        <v>52</v>
      </c>
      <c r="J122" s="10">
        <f>E122-I128</f>
        <v>69</v>
      </c>
      <c r="K122" s="99">
        <f>D122-E122</f>
        <v>34963</v>
      </c>
    </row>
    <row r="123" spans="1:11" s="11" customFormat="1" ht="24" customHeight="1">
      <c r="A123" s="100"/>
      <c r="B123" s="8"/>
      <c r="C123" s="67"/>
      <c r="D123" s="92" t="s">
        <v>222</v>
      </c>
      <c r="E123" s="215">
        <f>E122/D122</f>
        <v>0.31581934170873938</v>
      </c>
      <c r="F123" s="61" t="s">
        <v>179</v>
      </c>
      <c r="G123" s="44" t="s">
        <v>180</v>
      </c>
      <c r="H123" s="44" t="s">
        <v>181</v>
      </c>
      <c r="I123" s="221" t="s">
        <v>182</v>
      </c>
      <c r="J123" s="42">
        <f>J122/E122</f>
        <v>4.2753578288617635E-3</v>
      </c>
      <c r="K123" s="99"/>
    </row>
    <row r="124" spans="1:11" s="11" customFormat="1" ht="24" customHeight="1">
      <c r="A124" s="100"/>
      <c r="B124" s="52"/>
      <c r="C124" s="53"/>
      <c r="D124" s="53"/>
      <c r="E124" s="248"/>
      <c r="F124" s="218">
        <v>5651</v>
      </c>
      <c r="G124" s="218">
        <v>3294</v>
      </c>
      <c r="H124" s="218">
        <v>794</v>
      </c>
      <c r="I124" s="249">
        <v>6331</v>
      </c>
      <c r="J124" s="52"/>
      <c r="K124" s="104"/>
    </row>
    <row r="125" spans="1:11" s="11" customFormat="1" ht="24" customHeight="1">
      <c r="A125" s="100"/>
      <c r="B125" s="53"/>
      <c r="C125" s="53"/>
      <c r="D125" s="53"/>
      <c r="E125" s="53"/>
      <c r="F125" s="58">
        <f>F124/$I$128</f>
        <v>0.35164903546981952</v>
      </c>
      <c r="G125" s="58">
        <f>G124/$I$128</f>
        <v>0.20497822028624765</v>
      </c>
      <c r="H125" s="58">
        <f>H124/$I$128</f>
        <v>4.9408836341008087E-2</v>
      </c>
      <c r="I125" s="233">
        <f>I124/$I$128</f>
        <v>0.39396390790292468</v>
      </c>
      <c r="J125" s="53"/>
      <c r="K125" s="104"/>
    </row>
    <row r="126" spans="1:11" s="11" customFormat="1" ht="24" customHeight="1">
      <c r="A126" s="98"/>
      <c r="B126" s="8"/>
      <c r="C126" s="79"/>
      <c r="D126" s="79"/>
      <c r="E126" s="79"/>
      <c r="F126" s="64"/>
      <c r="G126" s="39"/>
      <c r="H126" s="8"/>
      <c r="I126" s="434" t="s">
        <v>4</v>
      </c>
      <c r="J126" s="8"/>
      <c r="K126" s="99"/>
    </row>
    <row r="127" spans="1:11" s="11" customFormat="1" ht="24" customHeight="1">
      <c r="A127" s="100"/>
      <c r="B127" s="8"/>
      <c r="C127" s="79"/>
      <c r="D127" s="79"/>
      <c r="E127" s="79"/>
      <c r="F127" s="65"/>
      <c r="G127" s="39"/>
      <c r="H127" s="8"/>
      <c r="I127" s="435"/>
      <c r="J127" s="8"/>
      <c r="K127" s="99"/>
    </row>
    <row r="128" spans="1:11" s="11" customFormat="1" ht="24" customHeight="1">
      <c r="A128" s="100"/>
      <c r="B128" s="8"/>
      <c r="C128" s="79"/>
      <c r="D128" s="79"/>
      <c r="E128" s="79"/>
      <c r="F128" s="94"/>
      <c r="G128" s="40"/>
      <c r="H128" s="49"/>
      <c r="I128" s="432">
        <f>SUM(F124:I124,F128:H128)</f>
        <v>16070</v>
      </c>
      <c r="J128" s="8"/>
      <c r="K128" s="99"/>
    </row>
    <row r="129" spans="1:11" s="11" customFormat="1" ht="24" customHeight="1">
      <c r="A129" s="100"/>
      <c r="B129" s="90"/>
      <c r="C129" s="90"/>
      <c r="D129" s="90"/>
      <c r="E129" s="90"/>
      <c r="F129" s="66"/>
      <c r="G129" s="50"/>
      <c r="H129" s="51"/>
      <c r="I129" s="433"/>
      <c r="J129" s="13"/>
      <c r="K129" s="103"/>
    </row>
    <row r="130" spans="1:11" s="11" customFormat="1" ht="24" customHeight="1">
      <c r="A130" s="98"/>
      <c r="B130" s="8" t="s">
        <v>183</v>
      </c>
      <c r="C130" s="79" t="s">
        <v>95</v>
      </c>
      <c r="D130" s="12">
        <f ca="1">VLOOKUP(C130,투개표결과!$D$26:$G$68,2,FALSE)</f>
        <v>59051</v>
      </c>
      <c r="E130" s="214">
        <v>24271</v>
      </c>
      <c r="F130" s="60" t="s">
        <v>39</v>
      </c>
      <c r="G130" s="220" t="s">
        <v>40</v>
      </c>
      <c r="H130" s="43" t="s">
        <v>186</v>
      </c>
      <c r="I130" s="451" t="s">
        <v>4</v>
      </c>
      <c r="J130" s="10">
        <f>E130-I132</f>
        <v>497</v>
      </c>
      <c r="K130" s="99">
        <f>D130-E130</f>
        <v>34780</v>
      </c>
    </row>
    <row r="131" spans="1:11" s="11" customFormat="1" ht="24" customHeight="1">
      <c r="A131" s="100"/>
      <c r="B131" s="8"/>
      <c r="C131" s="102"/>
      <c r="D131" s="71" t="s">
        <v>95</v>
      </c>
      <c r="E131" s="215">
        <f>E130/D130</f>
        <v>0.41101759496028856</v>
      </c>
      <c r="F131" s="61" t="s">
        <v>184</v>
      </c>
      <c r="G131" s="221" t="s">
        <v>185</v>
      </c>
      <c r="H131" s="44" t="s">
        <v>187</v>
      </c>
      <c r="I131" s="444"/>
      <c r="J131" s="42">
        <f>J130/E130</f>
        <v>2.0477112603518602E-2</v>
      </c>
      <c r="K131" s="99"/>
    </row>
    <row r="132" spans="1:11" s="11" customFormat="1" ht="24" customHeight="1">
      <c r="A132" s="100"/>
      <c r="B132" s="8"/>
      <c r="C132" s="79"/>
      <c r="D132" s="79"/>
      <c r="E132" s="216"/>
      <c r="F132" s="217">
        <v>7133</v>
      </c>
      <c r="G132" s="249">
        <v>8960</v>
      </c>
      <c r="H132" s="218">
        <v>7681</v>
      </c>
      <c r="I132" s="438">
        <f>SUM(F132:H132)</f>
        <v>23774</v>
      </c>
      <c r="J132" s="8"/>
      <c r="K132" s="99"/>
    </row>
    <row r="133" spans="1:11" s="11" customFormat="1" ht="24" customHeight="1">
      <c r="A133" s="100"/>
      <c r="B133" s="90"/>
      <c r="C133" s="90"/>
      <c r="D133" s="90"/>
      <c r="E133" s="225"/>
      <c r="F133" s="62">
        <f>F132/$I$132</f>
        <v>0.30003365020610751</v>
      </c>
      <c r="G133" s="229">
        <f>G132/$I$132</f>
        <v>0.376882308404139</v>
      </c>
      <c r="H133" s="62">
        <f>H132/$I$132</f>
        <v>0.3230840413897535</v>
      </c>
      <c r="I133" s="439"/>
      <c r="J133" s="13"/>
      <c r="K133" s="103"/>
    </row>
    <row r="134" spans="1:11" s="11" customFormat="1" ht="24" customHeight="1">
      <c r="A134" s="100"/>
      <c r="B134" s="78" t="s">
        <v>25</v>
      </c>
      <c r="C134" s="78" t="s">
        <v>96</v>
      </c>
      <c r="D134" s="77">
        <f ca="1">VLOOKUP(C134,투개표결과!$D$26:$G$68,2,FALSE)</f>
        <v>64949</v>
      </c>
      <c r="E134" s="250">
        <v>11530</v>
      </c>
      <c r="F134" s="251" t="s">
        <v>40</v>
      </c>
      <c r="G134" s="55" t="s">
        <v>44</v>
      </c>
      <c r="H134" s="55" t="s">
        <v>52</v>
      </c>
      <c r="I134" s="451" t="s">
        <v>191</v>
      </c>
      <c r="J134" s="14">
        <f>E134-I136</f>
        <v>174</v>
      </c>
      <c r="K134" s="99">
        <f>D134-E134</f>
        <v>53419</v>
      </c>
    </row>
    <row r="135" spans="1:11" s="11" customFormat="1" ht="24" customHeight="1">
      <c r="A135" s="100"/>
      <c r="B135" s="79"/>
      <c r="C135" s="102"/>
      <c r="D135" s="71" t="s">
        <v>96</v>
      </c>
      <c r="E135" s="215">
        <f>E134/D134</f>
        <v>0.17752390337033672</v>
      </c>
      <c r="F135" s="227" t="s">
        <v>188</v>
      </c>
      <c r="G135" s="44" t="s">
        <v>189</v>
      </c>
      <c r="H135" s="44" t="s">
        <v>190</v>
      </c>
      <c r="I135" s="444"/>
      <c r="J135" s="42">
        <f>J134/E134</f>
        <v>1.5091066782307025E-2</v>
      </c>
      <c r="K135" s="99"/>
    </row>
    <row r="136" spans="1:11" s="11" customFormat="1" ht="25.5" customHeight="1">
      <c r="A136" s="100"/>
      <c r="B136" s="79"/>
      <c r="C136" s="79"/>
      <c r="D136" s="79"/>
      <c r="E136" s="216"/>
      <c r="F136" s="228">
        <v>5710</v>
      </c>
      <c r="G136" s="218">
        <v>2521</v>
      </c>
      <c r="H136" s="218">
        <v>3125</v>
      </c>
      <c r="I136" s="438">
        <f>SUM(F136:H136)</f>
        <v>11356</v>
      </c>
      <c r="J136" s="8"/>
      <c r="K136" s="99"/>
    </row>
    <row r="137" spans="1:11" s="11" customFormat="1" ht="25.5" customHeight="1">
      <c r="A137" s="100"/>
      <c r="B137" s="90"/>
      <c r="C137" s="90"/>
      <c r="D137" s="90"/>
      <c r="E137" s="225"/>
      <c r="F137" s="229">
        <f>F136/$I$136</f>
        <v>0.50281789362451568</v>
      </c>
      <c r="G137" s="62">
        <f>G136/$I$136</f>
        <v>0.22199718210637548</v>
      </c>
      <c r="H137" s="62">
        <f>H136/$I$136</f>
        <v>0.27518492426910884</v>
      </c>
      <c r="I137" s="439"/>
      <c r="J137" s="13"/>
      <c r="K137" s="103"/>
    </row>
    <row r="138" spans="1:11" s="11" customFormat="1" ht="24" customHeight="1">
      <c r="A138" s="98"/>
      <c r="B138" s="8" t="s">
        <v>192</v>
      </c>
      <c r="C138" s="79" t="s">
        <v>193</v>
      </c>
      <c r="D138" s="12">
        <f ca="1">VLOOKUP(C138,투개표결과!$D$26:$G$68,2,FALSE)</f>
        <v>19566</v>
      </c>
      <c r="E138" s="214">
        <v>9561</v>
      </c>
      <c r="F138" s="252" t="s">
        <v>194</v>
      </c>
      <c r="G138" s="55" t="s">
        <v>196</v>
      </c>
      <c r="H138" s="55" t="s">
        <v>198</v>
      </c>
      <c r="I138" s="55" t="s">
        <v>52</v>
      </c>
      <c r="J138" s="10">
        <f>E138-I144</f>
        <v>159</v>
      </c>
      <c r="K138" s="99">
        <f>D138-E138</f>
        <v>10005</v>
      </c>
    </row>
    <row r="139" spans="1:11" s="11" customFormat="1" ht="24" customHeight="1">
      <c r="A139" s="100"/>
      <c r="B139" s="8"/>
      <c r="C139" s="102"/>
      <c r="D139" s="71" t="s">
        <v>97</v>
      </c>
      <c r="E139" s="215">
        <f>E138/D138</f>
        <v>0.48865378718184604</v>
      </c>
      <c r="F139" s="221" t="s">
        <v>195</v>
      </c>
      <c r="G139" s="44" t="s">
        <v>197</v>
      </c>
      <c r="H139" s="44" t="s">
        <v>199</v>
      </c>
      <c r="I139" s="44" t="s">
        <v>200</v>
      </c>
      <c r="J139" s="42">
        <f>J138/E138</f>
        <v>1.6630059617194853E-2</v>
      </c>
      <c r="K139" s="99"/>
    </row>
    <row r="140" spans="1:11" s="11" customFormat="1" ht="24" customHeight="1">
      <c r="A140" s="100"/>
      <c r="B140" s="8"/>
      <c r="C140" s="79"/>
      <c r="D140" s="79"/>
      <c r="E140" s="216"/>
      <c r="F140" s="253">
        <v>3698</v>
      </c>
      <c r="G140" s="231">
        <v>2544</v>
      </c>
      <c r="H140" s="231">
        <v>1535</v>
      </c>
      <c r="I140" s="231">
        <v>1625</v>
      </c>
      <c r="J140" s="8"/>
      <c r="K140" s="99"/>
    </row>
    <row r="141" spans="1:11" s="11" customFormat="1" ht="24" customHeight="1">
      <c r="A141" s="100"/>
      <c r="B141" s="79"/>
      <c r="C141" s="79"/>
      <c r="D141" s="79"/>
      <c r="E141" s="79"/>
      <c r="F141" s="233">
        <f>F140/$I$144</f>
        <v>0.39332057009146992</v>
      </c>
      <c r="G141" s="58">
        <f>G140/$I$144</f>
        <v>0.27058072750478623</v>
      </c>
      <c r="H141" s="58">
        <f>H140/$I$144</f>
        <v>0.16326313550308444</v>
      </c>
      <c r="I141" s="58">
        <f>I140/$I$144</f>
        <v>0.17283556690065943</v>
      </c>
      <c r="J141" s="8"/>
      <c r="K141" s="99"/>
    </row>
    <row r="142" spans="1:11" s="11" customFormat="1" ht="24" customHeight="1">
      <c r="A142" s="98"/>
      <c r="B142" s="8"/>
      <c r="C142" s="79"/>
      <c r="D142" s="79"/>
      <c r="E142" s="79"/>
      <c r="F142" s="39"/>
      <c r="G142" s="39"/>
      <c r="H142" s="8"/>
      <c r="I142" s="434" t="s">
        <v>4</v>
      </c>
      <c r="J142" s="8"/>
      <c r="K142" s="99"/>
    </row>
    <row r="143" spans="1:11" s="11" customFormat="1" ht="24" customHeight="1">
      <c r="A143" s="100"/>
      <c r="B143" s="8"/>
      <c r="C143" s="79"/>
      <c r="D143" s="79"/>
      <c r="E143" s="79"/>
      <c r="F143" s="39"/>
      <c r="G143" s="39"/>
      <c r="H143" s="8"/>
      <c r="I143" s="435"/>
      <c r="J143" s="8"/>
      <c r="K143" s="99"/>
    </row>
    <row r="144" spans="1:11" s="11" customFormat="1" ht="24" customHeight="1">
      <c r="A144" s="100"/>
      <c r="B144" s="8"/>
      <c r="C144" s="79"/>
      <c r="D144" s="79"/>
      <c r="E144" s="79"/>
      <c r="F144" s="40"/>
      <c r="G144" s="40"/>
      <c r="H144" s="49"/>
      <c r="I144" s="432">
        <f>SUM(F140:I140)</f>
        <v>9402</v>
      </c>
      <c r="J144" s="8"/>
      <c r="K144" s="99"/>
    </row>
    <row r="145" spans="1:11" s="11" customFormat="1" ht="24" customHeight="1">
      <c r="A145" s="100"/>
      <c r="B145" s="79"/>
      <c r="C145" s="90"/>
      <c r="D145" s="90"/>
      <c r="E145" s="90"/>
      <c r="F145" s="50"/>
      <c r="G145" s="50"/>
      <c r="H145" s="51"/>
      <c r="I145" s="433"/>
      <c r="J145" s="13"/>
      <c r="K145" s="103"/>
    </row>
    <row r="146" spans="1:11" s="11" customFormat="1" ht="24" customHeight="1">
      <c r="A146" s="98"/>
      <c r="B146" s="8"/>
      <c r="C146" s="79" t="s">
        <v>201</v>
      </c>
      <c r="D146" s="12">
        <f ca="1">VLOOKUP(C146,투개표결과!$D$26:$G$68,2,FALSE)</f>
        <v>14857</v>
      </c>
      <c r="E146" s="214">
        <v>8197</v>
      </c>
      <c r="F146" s="43" t="s">
        <v>194</v>
      </c>
      <c r="G146" s="43" t="s">
        <v>198</v>
      </c>
      <c r="H146" s="43" t="s">
        <v>198</v>
      </c>
      <c r="I146" s="58" t="s">
        <v>198</v>
      </c>
      <c r="J146" s="10">
        <f>E146-I152</f>
        <v>165</v>
      </c>
      <c r="K146" s="99">
        <f>D146-E146</f>
        <v>6660</v>
      </c>
    </row>
    <row r="147" spans="1:11" s="11" customFormat="1" ht="24" customHeight="1">
      <c r="A147" s="100"/>
      <c r="B147" s="8"/>
      <c r="C147" s="102"/>
      <c r="D147" s="71" t="s">
        <v>98</v>
      </c>
      <c r="E147" s="215">
        <f>E146/D146</f>
        <v>0.55172645890825878</v>
      </c>
      <c r="F147" s="44" t="s">
        <v>202</v>
      </c>
      <c r="G147" s="44" t="s">
        <v>203</v>
      </c>
      <c r="H147" s="44" t="s">
        <v>204</v>
      </c>
      <c r="I147" s="58" t="s">
        <v>205</v>
      </c>
      <c r="J147" s="42">
        <f>J146/E146</f>
        <v>2.0129315603269488E-2</v>
      </c>
      <c r="K147" s="99"/>
    </row>
    <row r="148" spans="1:11" s="11" customFormat="1" ht="24" customHeight="1">
      <c r="A148" s="100"/>
      <c r="B148" s="8"/>
      <c r="C148" s="79"/>
      <c r="D148" s="79"/>
      <c r="E148" s="216"/>
      <c r="F148" s="231">
        <v>3176</v>
      </c>
      <c r="G148" s="231">
        <v>1269</v>
      </c>
      <c r="H148" s="231">
        <v>284</v>
      </c>
      <c r="I148" s="231">
        <v>104</v>
      </c>
      <c r="J148" s="8"/>
      <c r="K148" s="99"/>
    </row>
    <row r="149" spans="1:11" s="11" customFormat="1" ht="24" customHeight="1">
      <c r="A149" s="100"/>
      <c r="B149" s="79"/>
      <c r="C149" s="79"/>
      <c r="D149" s="79"/>
      <c r="E149" s="216"/>
      <c r="F149" s="58">
        <f>F148/I152</f>
        <v>0.39541832669322707</v>
      </c>
      <c r="G149" s="58">
        <f>G148/I152</f>
        <v>0.15799302788844621</v>
      </c>
      <c r="H149" s="58">
        <f>H148/I152</f>
        <v>3.5358565737051796E-2</v>
      </c>
      <c r="I149" s="58">
        <f>I148/I152</f>
        <v>1.2948207171314742E-2</v>
      </c>
      <c r="J149" s="8"/>
      <c r="K149" s="99"/>
    </row>
    <row r="150" spans="1:11" s="11" customFormat="1" ht="24" customHeight="1">
      <c r="A150" s="98"/>
      <c r="B150" s="8"/>
      <c r="C150" s="79"/>
      <c r="D150" s="79"/>
      <c r="E150" s="216"/>
      <c r="F150" s="233" t="s">
        <v>198</v>
      </c>
      <c r="G150" s="254"/>
      <c r="H150" s="241"/>
      <c r="I150" s="443" t="s">
        <v>207</v>
      </c>
      <c r="J150" s="8"/>
      <c r="K150" s="99"/>
    </row>
    <row r="151" spans="1:11" s="11" customFormat="1" ht="24" customHeight="1">
      <c r="A151" s="100"/>
      <c r="B151" s="8"/>
      <c r="C151" s="79"/>
      <c r="D151" s="79"/>
      <c r="E151" s="216"/>
      <c r="F151" s="233" t="s">
        <v>206</v>
      </c>
      <c r="G151" s="254"/>
      <c r="H151" s="241"/>
      <c r="I151" s="444"/>
      <c r="J151" s="8"/>
      <c r="K151" s="99"/>
    </row>
    <row r="152" spans="1:11" s="11" customFormat="1" ht="24" customHeight="1">
      <c r="A152" s="100"/>
      <c r="B152" s="8"/>
      <c r="C152" s="79"/>
      <c r="D152" s="79"/>
      <c r="E152" s="216"/>
      <c r="F152" s="253">
        <v>3199</v>
      </c>
      <c r="G152" s="254"/>
      <c r="H152" s="244"/>
      <c r="I152" s="449">
        <f>SUM(F148:I148,F152)</f>
        <v>8032</v>
      </c>
      <c r="J152" s="8"/>
      <c r="K152" s="99"/>
    </row>
    <row r="153" spans="1:11" s="11" customFormat="1" ht="24" customHeight="1">
      <c r="A153" s="100"/>
      <c r="B153" s="90"/>
      <c r="C153" s="90"/>
      <c r="D153" s="90"/>
      <c r="E153" s="225"/>
      <c r="F153" s="256">
        <f>F152/I152</f>
        <v>0.39828187250996017</v>
      </c>
      <c r="G153" s="255"/>
      <c r="H153" s="247"/>
      <c r="I153" s="450"/>
      <c r="J153" s="13"/>
      <c r="K153" s="103"/>
    </row>
    <row r="154" spans="1:11" s="11" customFormat="1" ht="24" customHeight="1">
      <c r="A154" s="98"/>
      <c r="B154" s="8" t="s">
        <v>208</v>
      </c>
      <c r="C154" s="79" t="s">
        <v>209</v>
      </c>
      <c r="D154" s="12">
        <f ca="1">VLOOKUP(C154,투개표결과!$D$26:$G$68,2,FALSE)</f>
        <v>34445</v>
      </c>
      <c r="E154" s="214">
        <v>24128</v>
      </c>
      <c r="F154" s="220" t="s">
        <v>210</v>
      </c>
      <c r="G154" s="43" t="s">
        <v>198</v>
      </c>
      <c r="H154" s="43" t="s">
        <v>198</v>
      </c>
      <c r="I154" s="43" t="s">
        <v>52</v>
      </c>
      <c r="J154" s="10">
        <f>E154-I160</f>
        <v>587</v>
      </c>
      <c r="K154" s="99">
        <f>D154-E154</f>
        <v>10317</v>
      </c>
    </row>
    <row r="155" spans="1:11" s="11" customFormat="1" ht="24" customHeight="1">
      <c r="A155" s="100"/>
      <c r="B155" s="8"/>
      <c r="C155" s="102"/>
      <c r="D155" s="71" t="s">
        <v>82</v>
      </c>
      <c r="E155" s="215">
        <f>E154/D154</f>
        <v>0.70047902453186239</v>
      </c>
      <c r="F155" s="221" t="s">
        <v>211</v>
      </c>
      <c r="G155" s="44" t="s">
        <v>212</v>
      </c>
      <c r="H155" s="44" t="s">
        <v>213</v>
      </c>
      <c r="I155" s="44" t="s">
        <v>214</v>
      </c>
      <c r="J155" s="42">
        <f>J154/E154</f>
        <v>2.4328580901856765E-2</v>
      </c>
      <c r="K155" s="99"/>
    </row>
    <row r="156" spans="1:11" s="11" customFormat="1" ht="24" customHeight="1">
      <c r="A156" s="100"/>
      <c r="B156" s="8"/>
      <c r="C156" s="79"/>
      <c r="D156" s="79"/>
      <c r="E156" s="216"/>
      <c r="F156" s="253">
        <v>10743</v>
      </c>
      <c r="G156" s="231">
        <v>5122</v>
      </c>
      <c r="H156" s="231">
        <v>1667</v>
      </c>
      <c r="I156" s="231">
        <v>6009</v>
      </c>
      <c r="J156" s="8"/>
      <c r="K156" s="99"/>
    </row>
    <row r="157" spans="1:11" s="11" customFormat="1" ht="24" customHeight="1">
      <c r="A157" s="100"/>
      <c r="B157" s="79"/>
      <c r="C157" s="79"/>
      <c r="D157" s="79"/>
      <c r="E157" s="79"/>
      <c r="F157" s="233">
        <f>F156/$I$160</f>
        <v>0.45635274627246081</v>
      </c>
      <c r="G157" s="46">
        <f>G156/$I$160</f>
        <v>0.21757784291236565</v>
      </c>
      <c r="H157" s="46">
        <f>H156/$I$160</f>
        <v>7.081262478229472E-2</v>
      </c>
      <c r="I157" s="46">
        <f>I156/$I$160</f>
        <v>0.25525678603287882</v>
      </c>
      <c r="J157" s="8"/>
      <c r="K157" s="99"/>
    </row>
    <row r="158" spans="1:11" s="11" customFormat="1" ht="24" customHeight="1">
      <c r="A158" s="98"/>
      <c r="B158" s="8"/>
      <c r="C158" s="79"/>
      <c r="D158" s="79"/>
      <c r="E158" s="79"/>
      <c r="F158" s="39"/>
      <c r="G158" s="39"/>
      <c r="H158" s="8"/>
      <c r="I158" s="434" t="s">
        <v>4</v>
      </c>
      <c r="J158" s="8"/>
      <c r="K158" s="99"/>
    </row>
    <row r="159" spans="1:11" s="11" customFormat="1" ht="24" customHeight="1">
      <c r="A159" s="100"/>
      <c r="B159" s="8"/>
      <c r="C159" s="79"/>
      <c r="D159" s="79"/>
      <c r="E159" s="79"/>
      <c r="F159" s="39"/>
      <c r="G159" s="39"/>
      <c r="H159" s="8"/>
      <c r="I159" s="435"/>
      <c r="J159" s="8"/>
      <c r="K159" s="99"/>
    </row>
    <row r="160" spans="1:11" s="11" customFormat="1" ht="24" customHeight="1">
      <c r="A160" s="100"/>
      <c r="B160" s="8"/>
      <c r="C160" s="79"/>
      <c r="D160" s="79"/>
      <c r="E160" s="79"/>
      <c r="F160" s="40"/>
      <c r="G160" s="40"/>
      <c r="H160" s="49"/>
      <c r="I160" s="432">
        <f>SUM(F156:I156,F160:H160)</f>
        <v>23541</v>
      </c>
      <c r="J160" s="8"/>
      <c r="K160" s="99"/>
    </row>
    <row r="161" spans="1:11" s="11" customFormat="1" ht="24" customHeight="1">
      <c r="A161" s="100"/>
      <c r="B161" s="90"/>
      <c r="C161" s="90"/>
      <c r="D161" s="90"/>
      <c r="E161" s="90"/>
      <c r="F161" s="50"/>
      <c r="G161" s="50"/>
      <c r="H161" s="51"/>
      <c r="I161" s="433"/>
      <c r="J161" s="13"/>
      <c r="K161" s="103"/>
    </row>
    <row r="162" spans="1:11" s="11" customFormat="1" ht="24" customHeight="1">
      <c r="A162" s="100"/>
      <c r="B162" s="78" t="s">
        <v>215</v>
      </c>
      <c r="C162" s="93" t="s">
        <v>223</v>
      </c>
      <c r="D162" s="77">
        <f ca="1">VLOOKUP(C162,투개표결과!$D$26:$G$68,2,FALSE)</f>
        <v>8939</v>
      </c>
      <c r="E162" s="250">
        <v>5613</v>
      </c>
      <c r="F162" s="251" t="s">
        <v>39</v>
      </c>
      <c r="G162" s="55" t="s">
        <v>40</v>
      </c>
      <c r="H162" s="55" t="s">
        <v>44</v>
      </c>
      <c r="I162" s="445" t="s">
        <v>191</v>
      </c>
      <c r="J162" s="14">
        <f>E162-I164</f>
        <v>56</v>
      </c>
      <c r="K162" s="99">
        <f>D162-E162</f>
        <v>3326</v>
      </c>
    </row>
    <row r="163" spans="1:11" s="11" customFormat="1" ht="24" customHeight="1">
      <c r="A163" s="100"/>
      <c r="B163" s="79"/>
      <c r="C163" s="102"/>
      <c r="D163" s="92" t="s">
        <v>223</v>
      </c>
      <c r="E163" s="215">
        <f>E162/D162</f>
        <v>0.62792258641906251</v>
      </c>
      <c r="F163" s="227" t="s">
        <v>216</v>
      </c>
      <c r="G163" s="44" t="s">
        <v>217</v>
      </c>
      <c r="H163" s="44" t="s">
        <v>218</v>
      </c>
      <c r="I163" s="435"/>
      <c r="J163" s="42">
        <f>J162/E162</f>
        <v>9.976839479779084E-3</v>
      </c>
      <c r="K163" s="99"/>
    </row>
    <row r="164" spans="1:11" s="11" customFormat="1" ht="24" customHeight="1">
      <c r="A164" s="100"/>
      <c r="B164" s="79"/>
      <c r="C164" s="79"/>
      <c r="D164" s="79"/>
      <c r="E164" s="216"/>
      <c r="F164" s="228">
        <v>2242</v>
      </c>
      <c r="G164" s="218">
        <v>2240</v>
      </c>
      <c r="H164" s="218">
        <v>1075</v>
      </c>
      <c r="I164" s="446">
        <f>SUM(F164:H164)</f>
        <v>5557</v>
      </c>
      <c r="J164" s="8"/>
      <c r="K164" s="99"/>
    </row>
    <row r="165" spans="1:11" s="11" customFormat="1" ht="24" customHeight="1" thickBot="1">
      <c r="A165" s="268"/>
      <c r="B165" s="105"/>
      <c r="C165" s="105"/>
      <c r="D165" s="105"/>
      <c r="E165" s="105"/>
      <c r="F165" s="269">
        <f>F164/$I$164</f>
        <v>0.40345510167356485</v>
      </c>
      <c r="G165" s="270">
        <f>G164/$I$164</f>
        <v>0.40309519524923521</v>
      </c>
      <c r="H165" s="270">
        <f>H164/$I$164</f>
        <v>0.19344970307719994</v>
      </c>
      <c r="I165" s="448"/>
      <c r="J165" s="106"/>
      <c r="K165" s="107"/>
    </row>
  </sheetData>
  <sheetProtection selectLockedCells="1"/>
  <mergeCells count="52">
    <mergeCell ref="I88:I89"/>
    <mergeCell ref="I14:I15"/>
    <mergeCell ref="I16:I17"/>
    <mergeCell ref="I42:I43"/>
    <mergeCell ref="I22:I23"/>
    <mergeCell ref="I24:I25"/>
    <mergeCell ref="I26:I27"/>
    <mergeCell ref="I28:I29"/>
    <mergeCell ref="I56:I57"/>
    <mergeCell ref="I66:I67"/>
    <mergeCell ref="I54:I55"/>
    <mergeCell ref="I58:I59"/>
    <mergeCell ref="I60:I61"/>
    <mergeCell ref="I6:I7"/>
    <mergeCell ref="I8:I9"/>
    <mergeCell ref="I120:I121"/>
    <mergeCell ref="I132:I133"/>
    <mergeCell ref="I134:I135"/>
    <mergeCell ref="I136:I137"/>
    <mergeCell ref="I126:I127"/>
    <mergeCell ref="I128:I129"/>
    <mergeCell ref="I130:I131"/>
    <mergeCell ref="I100:I101"/>
    <mergeCell ref="I110:I111"/>
    <mergeCell ref="I164:I165"/>
    <mergeCell ref="I142:I143"/>
    <mergeCell ref="I144:I145"/>
    <mergeCell ref="I150:I151"/>
    <mergeCell ref="I152:I153"/>
    <mergeCell ref="I162:I163"/>
    <mergeCell ref="I158:I159"/>
    <mergeCell ref="I160:I161"/>
    <mergeCell ref="I80:I81"/>
    <mergeCell ref="I94:I95"/>
    <mergeCell ref="I44:I45"/>
    <mergeCell ref="I118:I119"/>
    <mergeCell ref="I112:I113"/>
    <mergeCell ref="I34:I35"/>
    <mergeCell ref="I36:I37"/>
    <mergeCell ref="I50:I51"/>
    <mergeCell ref="I52:I53"/>
    <mergeCell ref="I98:I99"/>
    <mergeCell ref="A3:K3"/>
    <mergeCell ref="B4:B5"/>
    <mergeCell ref="C4:C5"/>
    <mergeCell ref="D4:D5"/>
    <mergeCell ref="I96:I97"/>
    <mergeCell ref="I86:I87"/>
    <mergeCell ref="K4:K5"/>
    <mergeCell ref="F4:I5"/>
    <mergeCell ref="I68:I69"/>
    <mergeCell ref="I78:I79"/>
  </mergeCells>
  <phoneticPr fontId="2" type="noConversion"/>
  <pageMargins left="0.47244094488188981" right="0.47244094488188981" top="0.94488188976377963" bottom="0.6692913385826772" header="0.51181102362204722" footer="0.19685039370078741"/>
  <pageSetup paperSize="9" firstPageNumber="8" orientation="portrait" useFirstPageNumber="1" r:id="rId1"/>
  <headerFooter alignWithMargins="0">
    <oddFooter xml:space="preserve">&amp;C- &amp;P -
</oddFooter>
  </headerFooter>
  <rowBreaks count="5" manualBreakCount="5">
    <brk id="25" max="10" man="1"/>
    <brk id="53" max="10" man="1"/>
    <brk id="81" max="10" man="1"/>
    <brk id="109" max="10" man="1"/>
    <brk id="137" max="10" man="1"/>
  </rowBreaks>
  <ignoredErrors>
    <ignoredError sqref="E7" evalErro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5</vt:i4>
      </vt:variant>
    </vt:vector>
  </HeadingPairs>
  <TitlesOfParts>
    <vt:vector size="8" baseType="lpstr">
      <vt:lpstr>투개표결과</vt:lpstr>
      <vt:lpstr>(별지1)시간대별투표진행상황</vt:lpstr>
      <vt:lpstr>(별지2)후보자별득표상황</vt:lpstr>
      <vt:lpstr>'(별지1)시간대별투표진행상황'!Print_Area</vt:lpstr>
      <vt:lpstr>'(별지2)후보자별득표상황'!Print_Area</vt:lpstr>
      <vt:lpstr>투개표결과!Print_Area</vt:lpstr>
      <vt:lpstr>'(별지2)후보자별득표상황'!Print_Titles</vt:lpstr>
      <vt:lpstr>투개표결과!Print_Titles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김미현</dc:creator>
  <cp:lastModifiedBy>Administrator</cp:lastModifiedBy>
  <cp:lastPrinted>2011-10-27T00:47:12Z</cp:lastPrinted>
  <dcterms:created xsi:type="dcterms:W3CDTF">2008-06-04T14:23:06Z</dcterms:created>
  <dcterms:modified xsi:type="dcterms:W3CDTF">2011-10-27T00:51:48Z</dcterms:modified>
</cp:coreProperties>
</file>